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ntries" sheetId="1" r:id="rId4"/>
    <sheet state="visible" name="Contest info" sheetId="2" r:id="rId5"/>
    <sheet state="visible" name="Judge criteria" sheetId="3" r:id="rId6"/>
  </sheets>
  <definedNames>
    <definedName hidden="1" localSheetId="0" name="Z_CF0E7901_31B0_4604_B25F_305DDBFBEF54_.wvu.FilterData">Entries!$B$2:$M$26</definedName>
    <definedName hidden="1" localSheetId="0" name="Z_BD8F9422_F233_45B2_B30C_7448F3EF420D_.wvu.FilterData">Entries!$B$2:$M$27</definedName>
  </definedNames>
  <calcPr/>
  <customWorkbookViews>
    <customWorkbookView activeSheetId="0" maximized="1" windowHeight="0" windowWidth="0" guid="{CF0E7901-31B0-4604-B25F-305DDBFBEF54}" name="By submission date"/>
    <customWorkbookView activeSheetId="0" maximized="1" windowHeight="0" windowWidth="0" guid="{BD8F9422-F233-45B2-B30C-7448F3EF420D}" name="By date of update"/>
  </customWorkbookViews>
</workbook>
</file>

<file path=xl/sharedStrings.xml><?xml version="1.0" encoding="utf-8"?>
<sst xmlns="http://schemas.openxmlformats.org/spreadsheetml/2006/main" count="274" uniqueCount="235">
  <si>
    <t>No</t>
  </si>
  <si>
    <t>Contestant</t>
  </si>
  <si>
    <t>Title</t>
  </si>
  <si>
    <t>Date of update</t>
  </si>
  <si>
    <t>Link</t>
  </si>
  <si>
    <t>Alt. link</t>
  </si>
  <si>
    <t>Character</t>
  </si>
  <si>
    <t>First appeared in</t>
  </si>
  <si>
    <t>MegamanOmega</t>
  </si>
  <si>
    <t>CreepyNinja_</t>
  </si>
  <si>
    <t>Trickysticks</t>
  </si>
  <si>
    <t>Loann</t>
  </si>
  <si>
    <t>Sum of Scores</t>
  </si>
  <si>
    <t>Junky</t>
  </si>
  <si>
    <t>Azure Kappa (v0.83)</t>
  </si>
  <si>
    <t>Bulletforge</t>
  </si>
  <si>
    <t>Nitori</t>
  </si>
  <si>
    <t>MoF S3</t>
  </si>
  <si>
    <t>23.35</t>
  </si>
  <si>
    <t>22.2 (5 | 5 | 12.2)</t>
  </si>
  <si>
    <t>21.225</t>
  </si>
  <si>
    <t>24.7</t>
  </si>
  <si>
    <t>ttbd</t>
  </si>
  <si>
    <t>Super Youkai Warhead ~ Nitori Kawashiro (v1.00a)</t>
  </si>
  <si>
    <t>23.05</t>
  </si>
  <si>
    <t>21.00</t>
  </si>
  <si>
    <t>22.1</t>
  </si>
  <si>
    <t>Adam</t>
  </si>
  <si>
    <t>東方天空蝶　～ Hidden Star in Eternal World</t>
  </si>
  <si>
    <t>Mega.nz</t>
  </si>
  <si>
    <t>Eternity Larva</t>
  </si>
  <si>
    <t>HSiFS S1</t>
  </si>
  <si>
    <t>22.95</t>
  </si>
  <si>
    <t>19.6 (4.5 | 3.5 | 11.6)</t>
  </si>
  <si>
    <t>21.05</t>
  </si>
  <si>
    <t>22.9</t>
  </si>
  <si>
    <t>Kobito</t>
  </si>
  <si>
    <t>BHA3 - Kogasa's Last Surprise (v1.00b)</t>
  </si>
  <si>
    <t>Kogasa</t>
  </si>
  <si>
    <t>UFO S2</t>
  </si>
  <si>
    <t>23.5</t>
  </si>
  <si>
    <t>19.4 (5 | 3.5 | 10.9)</t>
  </si>
  <si>
    <t>16.45</t>
  </si>
  <si>
    <t>23.3</t>
  </si>
  <si>
    <t>Bagoum</t>
  </si>
  <si>
    <t>Bad Apple (v1.01)</t>
  </si>
  <si>
    <t>Itch.io</t>
  </si>
  <si>
    <t>Elly</t>
  </si>
  <si>
    <t>LLS S3</t>
  </si>
  <si>
    <t>22.94</t>
  </si>
  <si>
    <t>19.9 (5 | 4 | 10.9)</t>
  </si>
  <si>
    <t>16.98</t>
  </si>
  <si>
    <t>19.2</t>
  </si>
  <si>
    <t>Jackie Matthews</t>
  </si>
  <si>
    <t>Golden Siege of El Dorado (v0.76a)</t>
  </si>
  <si>
    <t>Nazrin</t>
  </si>
  <si>
    <t>UFO S1</t>
  </si>
  <si>
    <t>21.67</t>
  </si>
  <si>
    <t>19.2 (5 | 3.5 | 10.7)</t>
  </si>
  <si>
    <t>18.54</t>
  </si>
  <si>
    <t>18.0</t>
  </si>
  <si>
    <t>Lusus</t>
  </si>
  <si>
    <t>Unexpected Mastermind 2 - Wakasagihime (v1.01a)</t>
  </si>
  <si>
    <t>Wakasagihime</t>
  </si>
  <si>
    <t>DDC S1</t>
  </si>
  <si>
    <t>22.35</t>
  </si>
  <si>
    <t>14.7 (3 | 3 | 8.7)</t>
  </si>
  <si>
    <t>17.35</t>
  </si>
  <si>
    <t>22.0</t>
  </si>
  <si>
    <t>Badz</t>
  </si>
  <si>
    <t>Untitled Kagerou Script (v1.01)</t>
  </si>
  <si>
    <t>Kagerou</t>
  </si>
  <si>
    <t>DDC S3</t>
  </si>
  <si>
    <t>21.34</t>
  </si>
  <si>
    <t>18.3 (5 | 3 | 10.3)</t>
  </si>
  <si>
    <t>17.79</t>
  </si>
  <si>
    <t>Hiro/Ryann1908</t>
  </si>
  <si>
    <t>東方乳牛時 ～ Memento of Outwit (v1.00a)</t>
  </si>
  <si>
    <t>Urumi</t>
  </si>
  <si>
    <t>WBaWC S2</t>
  </si>
  <si>
    <t>22.6</t>
  </si>
  <si>
    <t>16.4 (3.5 | 3 | 9.9)</t>
  </si>
  <si>
    <t>17.425</t>
  </si>
  <si>
    <t>18.5</t>
  </si>
  <si>
    <t>GreenDinobot</t>
  </si>
  <si>
    <t>Unexpected Mastermind 2 - Impossible Spell Card Day 5.5</t>
  </si>
  <si>
    <t>Hina</t>
  </si>
  <si>
    <t>MoF S2</t>
  </si>
  <si>
    <t>19.0 (4.5 | 4 | 10.5)</t>
  </si>
  <si>
    <t>16.00</t>
  </si>
  <si>
    <t>18.2</t>
  </si>
  <si>
    <t>Middy the Bird</t>
  </si>
  <si>
    <t>Sparrow of Darkness</t>
  </si>
  <si>
    <t>Mystia</t>
  </si>
  <si>
    <t>IN S2</t>
  </si>
  <si>
    <t>22.2</t>
  </si>
  <si>
    <t>16.9 (4 | 3.5 | 9.4)</t>
  </si>
  <si>
    <t>16.22</t>
  </si>
  <si>
    <t>16.4</t>
  </si>
  <si>
    <t>Drekareen</t>
  </si>
  <si>
    <t>BHA 3 - Drek's Entry</t>
  </si>
  <si>
    <t>22.66</t>
  </si>
  <si>
    <t>20.0 (5 | 4 | 11.0)</t>
  </si>
  <si>
    <t>16.05</t>
  </si>
  <si>
    <t>Arkenia</t>
  </si>
  <si>
    <t>東方漸崩霊 ~ Collapse of Animism (v1.10a)</t>
  </si>
  <si>
    <t>Kisume</t>
  </si>
  <si>
    <t>SA S1 (M)</t>
  </si>
  <si>
    <t>22.5</t>
  </si>
  <si>
    <t>15.4 (4 | 3 | 8.4)</t>
  </si>
  <si>
    <t>15.09</t>
  </si>
  <si>
    <t>16.3</t>
  </si>
  <si>
    <t>Rakaasac</t>
  </si>
  <si>
    <t>Wonderful Portal to Arcadia</t>
  </si>
  <si>
    <t>Alice Margatroid</t>
  </si>
  <si>
    <t>PCB S3</t>
  </si>
  <si>
    <t>22.00</t>
  </si>
  <si>
    <t>14.8 (3 | 3 | 8.8)</t>
  </si>
  <si>
    <t>17.95</t>
  </si>
  <si>
    <t>13.8</t>
  </si>
  <si>
    <t>Taizen</t>
  </si>
  <si>
    <t>Chromatic Guardian of Scarlet (v1.00b?)</t>
  </si>
  <si>
    <t>itch.io</t>
  </si>
  <si>
    <t>Meiling</t>
  </si>
  <si>
    <t>EoSD S3</t>
  </si>
  <si>
    <t>20.9</t>
  </si>
  <si>
    <t>14.1 (4 | 2 | 8.1)</t>
  </si>
  <si>
    <t>17.99</t>
  </si>
  <si>
    <t>15.4</t>
  </si>
  <si>
    <t>Akemi</t>
  </si>
  <si>
    <t>Imperishable History</t>
  </si>
  <si>
    <t>Keine</t>
  </si>
  <si>
    <t>IN S3</t>
  </si>
  <si>
    <t>21.5</t>
  </si>
  <si>
    <t>17.0 (5 | 3 | 9.0)</t>
  </si>
  <si>
    <t>15.71</t>
  </si>
  <si>
    <t>14.1</t>
  </si>
  <si>
    <t>Kusa</t>
  </si>
  <si>
    <t>The Stillborn Idol of God Ebisu</t>
  </si>
  <si>
    <t>Eika Ebisu</t>
  </si>
  <si>
    <t>WBaWC S1</t>
  </si>
  <si>
    <t>21.9</t>
  </si>
  <si>
    <t>14.0 (3 | 2 | 9.0)</t>
  </si>
  <si>
    <t>14.95</t>
  </si>
  <si>
    <t>Syoudre</t>
  </si>
  <si>
    <t>Citrine Resurrection (v1.11)</t>
  </si>
  <si>
    <t>Orange</t>
  </si>
  <si>
    <t>LLS S1</t>
  </si>
  <si>
    <t>16.8 (5 | 2.5 | 9.3)</t>
  </si>
  <si>
    <t>13.2</t>
  </si>
  <si>
    <t>DoctorD</t>
  </si>
  <si>
    <t>Perfect Luminescent Nightmare</t>
  </si>
  <si>
    <t>Rumia</t>
  </si>
  <si>
    <t>EoSD S1</t>
  </si>
  <si>
    <t>14.6 (3 | 3 | 8.6)</t>
  </si>
  <si>
    <t>12.92</t>
  </si>
  <si>
    <t>Kagummi</t>
  </si>
  <si>
    <t>History ~ Story of a new world</t>
  </si>
  <si>
    <t>Mediafire</t>
  </si>
  <si>
    <t>20.84</t>
  </si>
  <si>
    <t>11.0 (2.5 | 2 | 6.5)</t>
  </si>
  <si>
    <t>Hoagie</t>
  </si>
  <si>
    <t>Rebellion of Raging Mermaid (v1.01)</t>
  </si>
  <si>
    <t>18.38</t>
  </si>
  <si>
    <t>11.7 (3 | 3 | 5.7)</t>
  </si>
  <si>
    <t>Kudo</t>
  </si>
  <si>
    <t>BHA3 - Disappearing Items</t>
  </si>
  <si>
    <t>18.82</t>
  </si>
  <si>
    <t>8.5 (2 | 0.5 | 6.0)</t>
  </si>
  <si>
    <t>Luminous_DNH</t>
  </si>
  <si>
    <t>BHA3 - ExRumia (v1.20)</t>
  </si>
  <si>
    <t>ExRumia</t>
  </si>
  <si>
    <t>8.5 (1.5 | 1 | 6.0)</t>
  </si>
  <si>
    <t>10.58</t>
  </si>
  <si>
    <t>Tsuzyx</t>
  </si>
  <si>
    <t>BHA3 Entry: Tank Girls Many Tanks</t>
  </si>
  <si>
    <t>Scratch.mit.edu</t>
  </si>
  <si>
    <t>Rika (?)</t>
  </si>
  <si>
    <t>3.00</t>
  </si>
  <si>
    <t>7.0 (2 | 1 | 4.0)</t>
  </si>
  <si>
    <t>4.875</t>
  </si>
  <si>
    <t>0.5</t>
  </si>
  <si>
    <t>All times are given in UTC+1!</t>
  </si>
  <si>
    <t>Deadline:</t>
  </si>
  <si>
    <t>Average Score</t>
  </si>
  <si>
    <t>20.82458333</t>
  </si>
  <si>
    <t>15.88333333</t>
  </si>
  <si>
    <t>15.423125</t>
  </si>
  <si>
    <t>15.87916667</t>
  </si>
  <si>
    <t>Standard Deviation</t>
  </si>
  <si>
    <t>4.16405632</t>
  </si>
  <si>
    <t>4.219382467</t>
  </si>
  <si>
    <t>3.95372219</t>
  </si>
  <si>
    <t>5.430187695</t>
  </si>
  <si>
    <r>
      <rPr>
        <rFont val="Calibri"/>
        <sz val="12.0"/>
      </rPr>
      <t xml:space="preserve">It's time for yet another contest! The theme for this contest was proposed by @Luminous and chosen by the BHE community. The goal is to create a "final boss" script of any Touhou character who makes their debut as a Stage 1, Stage 2 or Stage 3 midboss/boss in the mainline Touhou games. Check the entire cast from which you're allowed to pick from here: </t>
    </r>
    <r>
      <rPr>
        <rFont val="Calibri"/>
        <color rgb="FF1155CC"/>
        <sz val="12.0"/>
        <u/>
      </rPr>
      <t>https://pastebin.com/TyWTwKCt</t>
    </r>
  </si>
  <si>
    <t>Contest Rules</t>
  </si>
  <si>
    <t>1. You can use any engine, but it must be accessible for others to play.</t>
  </si>
  <si>
    <t>2. You may only pick a character from the list of allowed characters. Only characters from the Touhou universe are allowed.</t>
  </si>
  <si>
    <t xml:space="preserve">3. Each entry must have at least 8 patterns in it. Whether they're non-spells or spells doesn't matter. </t>
  </si>
  <si>
    <t>4. Work in teams is allowed, but only one will receive the prize.</t>
  </si>
  <si>
    <r>
      <rPr>
        <rFont val="Calibri"/>
        <color theme="1"/>
        <sz val="12.0"/>
      </rPr>
      <t xml:space="preserve">5. Submit your work to the </t>
    </r>
    <r>
      <rPr>
        <rFont val="Calibri"/>
        <color rgb="FF4285F4"/>
        <sz val="12.0"/>
      </rPr>
      <t>#submissions</t>
    </r>
    <r>
      <rPr>
        <rFont val="Calibri"/>
        <color theme="1"/>
        <sz val="12.0"/>
      </rPr>
      <t xml:space="preserve"> channel.</t>
    </r>
  </si>
  <si>
    <t>6. The deadline for accepting works is March 1st 2021 at 12:00 in GMT+0.</t>
  </si>
  <si>
    <t>Contest Prizes:</t>
  </si>
  <si>
    <t>🥇 Discord Nitro for one month + "BHA#3 Golden Prize-Winner" Role.</t>
  </si>
  <si>
    <t>🥈 "BHA#3 Silver Prize-Winner" Role.</t>
  </si>
  <si>
    <t>🥉 "BHA#3 Bronze Prize-Winner" Role.</t>
  </si>
  <si>
    <t>If you have Nitro, then you can get a Steam gift card instead that will worth 5$.
In case you have questions left, you can contact the judges or BHE team.</t>
  </si>
  <si>
    <t>Judges:</t>
  </si>
  <si>
    <t>MegamanOmega, CreepyNinja_, TrickySticks, Loann</t>
  </si>
  <si>
    <t>BHA#3 rules specification:</t>
  </si>
  <si>
    <r>
      <rPr>
        <rFont val="Calibri"/>
        <color theme="1"/>
        <sz val="12.0"/>
      </rPr>
      <t xml:space="preserve">We would like to specify the usage of stage and midboss section in the current contest.
Due to the contest theme, which is a stage 6 boss fight, it wouldn't be relevant to judge an entry's contents that are not part of the main boss fight itself.
So if you happen to add a stage or a midboss for your script, consider that it </t>
    </r>
    <r>
      <rPr>
        <rFont val="Calibri"/>
        <b/>
        <color theme="1"/>
        <sz val="12.0"/>
      </rPr>
      <t>won't</t>
    </r>
    <r>
      <rPr>
        <rFont val="Calibri"/>
        <color theme="1"/>
        <sz val="12.0"/>
      </rPr>
      <t xml:space="preserve"> win or lose extra points. Therefore you're not limited to use early-game bosses as midbosses.</t>
    </r>
  </si>
  <si>
    <t>Contest rules apply first. If they are not met, the entry is disqualified!
(We can be lenient for deadline rule - given an update regards critical bugs)</t>
  </si>
  <si>
    <t>Judgement criteria - 25 points system</t>
  </si>
  <si>
    <t>1) Contest theme - 5 points</t>
  </si>
  <si>
    <t>By the rules, low-stage boss should be ranked up to Stage 6 boss - by giving 8 attacks at minimum.</t>
  </si>
  <si>
    <t>But, is it enough? I don't think so. Think about it. Every character is unique. Has special abilities.</t>
  </si>
  <si>
    <r>
      <rPr>
        <rFont val="Calibri"/>
        <color theme="1"/>
        <sz val="12.0"/>
      </rPr>
      <t xml:space="preserve">Traits, or anything that makes the character </t>
    </r>
    <r>
      <rPr>
        <rFont val="Calibri"/>
        <i/>
        <color theme="1"/>
        <sz val="12.0"/>
      </rPr>
      <t>them</t>
    </r>
    <r>
      <rPr>
        <rFont val="Calibri"/>
        <color theme="1"/>
        <sz val="12.0"/>
      </rPr>
      <t>. That's the main point which will be judged here.</t>
    </r>
  </si>
  <si>
    <t>- Are the patterns just a copy of original attacks but with minimal changes? Or have they something unique in them, at least for most of attacks?</t>
  </si>
  <si>
    <t>- Does boss fight have signature abilities at forefront, something you would witness at S6 bosses?</t>
  </si>
  <si>
    <t>- Do nonspells and spellcards correspond to the character's characteristics (you feel it has to belong to this character, they depict boss's abilities as best as possible)?</t>
  </si>
  <si>
    <t>- Does any of attacks introduce any new mechanics basing on character's ability or its own mechanics (like Nazrin's Pendulum)?</t>
  </si>
  <si>
    <t>2) Appearance - 5 points</t>
  </si>
  <si>
    <t>At its finest, game should be eye-catching and interesting. Look around, at modern games for example. Of course, we are doing danmaku here, but aesthetics, appearance of the game is still very important, so don't miss on it!</t>
  </si>
  <si>
    <t>It's up to one's taste how to judge it. Since it's all about appearance, I can only give general tips:</t>
  </si>
  <si>
    <t>- Does it introduce custom HUD, that is readable, eye-pleasing and/or really unique?</t>
  </si>
  <si>
    <t>- Are any custom effects used (on bullets, on character, HUD elements, background even)?</t>
  </si>
  <si>
    <t>- Is background as great and beautiful as it should be? Importantly - is it not obscuring field of view?</t>
  </si>
  <si>
    <t>3) Gameplay aspect - 15 points</t>
  </si>
  <si>
    <t>And of course - key point of every game. Is the game's gameplay as epic as they advertise it?</t>
  </si>
  <si>
    <t>Here every pattern will be judged individually (a preferable option).</t>
  </si>
  <si>
    <t>Whether it will be 10, 15 or even 100 points scale is up to judge, but ultimately it will be normalized to 15 points scale. Recommended criteria are mentioned below:</t>
  </si>
  <si>
    <t>- Are the attacks just simple copy of original attacks? Or are they completely new?</t>
  </si>
  <si>
    <t>- How creative the pattern is? Is it just firing straight bullets, or maybe fancy patterns are made?</t>
  </si>
  <si>
    <t>- Does it feature any gimmicks that would spice up the whole gameplay? (Of course to an extent)</t>
  </si>
  <si>
    <t>- How well each attack is balanced? Is it too easy, or too hard, for declared difficulty level?</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</si>
</sst>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yyyy-MM-dd HH:mm:ss"/>
    <numFmt numFmtId="165" formatCode="m.d"/>
    <numFmt numFmtId="166" formatCode="mm.dd"/>
    <numFmt numFmtId="167" formatCode="yyyy-mm-dd hh:mm"/>
  </numFmts>
  <fonts count="41">
    <font>
      <sz val="10.0"/>
      <color rgb="FF000000"/>
      <name val="Arial"/>
    </font>
    <font>
      <sz val="11.0"/>
      <color theme="1"/>
      <name val="Calibri"/>
    </font>
    <font>
      <u/>
      <sz val="11.0"/>
      <color rgb="FF1155CC"/>
      <name val="Calibri"/>
    </font>
    <font>
      <b/>
      <sz val="11.0"/>
      <color theme="1"/>
      <name val="Calibri"/>
    </font>
    <font>
      <u/>
      <sz val="11.0"/>
      <color rgb="FF1155CC"/>
      <name val="Calibri"/>
    </font>
    <font>
      <u/>
      <sz val="11.0"/>
      <color rgb="FF1155CC"/>
      <name val="Calibri"/>
    </font>
    <font>
      <u/>
      <sz val="11.0"/>
      <color rgb="FF1155CC"/>
      <name val="Calibri"/>
    </font>
    <font>
      <u/>
      <sz val="11.0"/>
      <color rgb="FF1155CC"/>
      <name val="Calibri"/>
    </font>
    <font>
      <b/>
      <u/>
      <sz val="11.0"/>
      <color rgb="FF1155CC"/>
      <name val="Calibri"/>
    </font>
    <font>
      <u/>
      <sz val="11.0"/>
      <color rgb="FF1155CC"/>
      <name val="Calibri"/>
    </font>
    <font>
      <u/>
      <sz val="11.0"/>
      <color rgb="FF1155CC"/>
      <name val="Calibri"/>
    </font>
    <font>
      <u/>
      <sz val="11.0"/>
      <color rgb="FF1155CC"/>
      <name val="Calibri"/>
    </font>
    <font>
      <u/>
      <sz val="11.0"/>
      <color rgb="FF1155CC"/>
      <name val="Calibri"/>
    </font>
    <font>
      <u/>
      <sz val="11.0"/>
      <color rgb="FF1155CC"/>
      <name val="Calibri"/>
    </font>
    <font>
      <b/>
      <u/>
      <sz val="11.0"/>
      <color rgb="FF1155CC"/>
      <name val="Calibri"/>
    </font>
    <font>
      <u/>
      <sz val="11.0"/>
      <color rgb="FF1155CC"/>
      <name val="Calibri"/>
    </font>
    <font>
      <u/>
      <sz val="11.0"/>
      <color rgb="FF1155CC"/>
      <name val="Calibri"/>
    </font>
    <font>
      <u/>
      <sz val="11.0"/>
      <color rgb="FF1155CC"/>
      <name val="Calibri"/>
    </font>
    <font>
      <color theme="1"/>
      <name val="Arial"/>
    </font>
    <font>
      <u/>
      <sz val="11.0"/>
      <color rgb="FF1155CC"/>
      <name val="Calibri"/>
    </font>
    <font>
      <u/>
      <sz val="11.0"/>
      <color rgb="FF1155CC"/>
      <name val="Calibri"/>
    </font>
    <font>
      <u/>
      <sz val="11.0"/>
      <color rgb="FF1155CC"/>
      <name val="Calibri"/>
    </font>
    <font>
      <u/>
      <sz val="11.0"/>
      <color rgb="FF1155CC"/>
      <name val="Calibri"/>
    </font>
    <font>
      <u/>
      <sz val="11.0"/>
      <color rgb="FF1155CC"/>
      <name val="Calibri"/>
    </font>
    <font>
      <u/>
      <sz val="11.0"/>
      <color rgb="FF1155CC"/>
      <name val="Calibri"/>
    </font>
    <font>
      <u/>
      <sz val="11.0"/>
      <color rgb="FF1155CC"/>
      <name val="Calibri"/>
    </font>
    <font>
      <u/>
      <sz val="11.0"/>
      <color rgb="FF1155CC"/>
      <name val="Calibri"/>
    </font>
    <font>
      <u/>
      <sz val="11.0"/>
      <color rgb="FF1155CC"/>
      <name val="Calibri"/>
    </font>
    <font>
      <u/>
      <sz val="11.0"/>
      <color rgb="FF1155CC"/>
      <name val="Calibri"/>
    </font>
    <font>
      <u/>
      <sz val="11.0"/>
      <color rgb="FF1155CC"/>
      <name val="Calibri"/>
    </font>
    <font>
      <u/>
      <sz val="11.0"/>
      <color rgb="FF1155CC"/>
      <name val="Calibri"/>
    </font>
    <font>
      <b/>
      <u/>
      <sz val="11.0"/>
      <color rgb="FF1155CC"/>
      <name val="Calibri"/>
    </font>
    <font>
      <color theme="1"/>
      <name val="Calibri"/>
    </font>
    <font>
      <b/>
      <color theme="1"/>
      <name val="Arial"/>
    </font>
    <font>
      <u/>
      <sz val="12.0"/>
      <color rgb="FF0000FF"/>
      <name val="Calibri"/>
    </font>
    <font/>
    <font>
      <sz val="12.0"/>
      <color theme="1"/>
      <name val="Calibri"/>
    </font>
    <font>
      <b/>
      <sz val="18.0"/>
      <color theme="1"/>
      <name val="Arial"/>
    </font>
    <font>
      <b/>
      <sz val="14.0"/>
      <color theme="1"/>
      <name val="Calibri"/>
    </font>
    <font>
      <b/>
      <sz val="18.0"/>
      <color theme="1"/>
      <name val="Calibri"/>
    </font>
    <font>
      <sz val="18.0"/>
      <color theme="1"/>
      <name val="Calibri"/>
    </font>
  </fonts>
  <fills count="7">
    <fill>
      <patternFill patternType="none"/>
    </fill>
    <fill>
      <patternFill patternType="lightGray"/>
    </fill>
    <fill>
      <patternFill patternType="solid">
        <fgColor theme="6"/>
        <bgColor theme="6"/>
      </patternFill>
    </fill>
    <fill>
      <patternFill patternType="solid">
        <fgColor theme="8"/>
        <bgColor theme="8"/>
      </patternFill>
    </fill>
    <fill>
      <patternFill patternType="solid">
        <fgColor rgb="FFFEF8E3"/>
        <bgColor rgb="FFFEF8E3"/>
      </patternFill>
    </fill>
    <fill>
      <patternFill patternType="solid">
        <fgColor theme="5"/>
        <bgColor theme="5"/>
      </patternFill>
    </fill>
    <fill>
      <patternFill patternType="solid">
        <fgColor rgb="FFFFFFFF"/>
        <bgColor rgb="FFFFFFFF"/>
      </patternFill>
    </fill>
  </fills>
  <borders count="33">
    <border/>
    <border>
      <left style="medium">
        <color rgb="FF000000"/>
      </left>
      <right style="medium">
        <color rgb="FF000000"/>
      </right>
      <top style="medium">
        <color rgb="FF000000"/>
      </top>
      <bottom style="medium">
        <color rgb="FF000000"/>
      </bottom>
    </border>
    <border>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style="medium">
        <color rgb="FF000000"/>
      </right>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right style="medium">
        <color rgb="FF000000"/>
      </right>
      <bottom style="thin">
        <color rgb="FF000000"/>
      </bottom>
    </border>
    <border>
      <left style="medium">
        <color rgb="FF000000"/>
      </left>
      <right style="medium">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right style="medium">
        <color rgb="FF000000"/>
      </right>
      <top style="thin">
        <color rgb="FF000000"/>
      </top>
      <bottom style="thin">
        <color rgb="FF000000"/>
      </bottom>
    </border>
    <border>
      <right style="medium">
        <color rgb="FF000000"/>
      </right>
    </border>
    <border>
      <left style="medium">
        <color rgb="FF000000"/>
      </left>
      <right style="medium">
        <color rgb="FF000000"/>
      </right>
      <top style="thin">
        <color rgb="FF000000"/>
      </top>
      <bottom style="medium">
        <color rgb="FF000000"/>
      </bottom>
    </border>
    <border>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right style="medium">
        <color rgb="FF000000"/>
      </right>
      <top style="thin">
        <color rgb="FF000000"/>
      </top>
      <bottom style="medium">
        <color rgb="FF000000"/>
      </bottom>
    </border>
    <border>
      <left style="thin">
        <color rgb="FFFFFFFF"/>
      </left>
      <right style="thin">
        <color rgb="FFFFFFFF"/>
      </right>
      <top style="thin">
        <color rgb="FFFFFFFF"/>
      </top>
      <bottom style="thin">
        <color rgb="FFFFFFFF"/>
      </bottom>
    </border>
    <border>
      <left style="thin">
        <color rgb="FFFFFFFF"/>
      </left>
      <top style="thin">
        <color rgb="FFFFFFFF"/>
      </top>
    </border>
    <border>
      <top style="thin">
        <color rgb="FFFFFFFF"/>
      </top>
    </border>
    <border>
      <right style="thin">
        <color rgb="FFFFFFFF"/>
      </right>
      <top style="thin">
        <color rgb="FFFFFFFF"/>
      </top>
    </border>
    <border>
      <left style="thin">
        <color rgb="FFFFFFFF"/>
      </left>
    </border>
    <border>
      <right style="thin">
        <color rgb="FFFFFFFF"/>
      </right>
    </border>
    <border>
      <left style="thin">
        <color rgb="FFFFFFFF"/>
      </left>
      <bottom style="thin">
        <color rgb="FFFFFFFF"/>
      </bottom>
    </border>
    <border>
      <bottom style="thin">
        <color rgb="FFFFFFFF"/>
      </bottom>
    </border>
    <border>
      <right style="thin">
        <color rgb="FFFFFFFF"/>
      </right>
      <bottom style="thin">
        <color rgb="FFFFFFFF"/>
      </bottom>
    </border>
    <border>
      <left style="thin">
        <color rgb="FFFFFFFF"/>
      </left>
      <top style="thin">
        <color rgb="FFFFFFFF"/>
      </top>
      <bottom style="thin">
        <color rgb="FFFFFFFF"/>
      </bottom>
    </border>
    <border>
      <top style="thin">
        <color rgb="FFFFFFFF"/>
      </top>
      <bottom style="thin">
        <color rgb="FFFFFFFF"/>
      </bottom>
    </border>
    <border>
      <right style="thin">
        <color rgb="FFFFFFFF"/>
      </right>
      <top style="thin">
        <color rgb="FFFFFFFF"/>
      </top>
      <bottom style="thin">
        <color rgb="FFFFFFFF"/>
      </bottom>
    </border>
  </borders>
  <cellStyleXfs count="1">
    <xf borderId="0" fillId="0" fontId="0" numFmtId="0" applyAlignment="1" applyFont="1"/>
  </cellStyleXfs>
  <cellXfs count="94">
    <xf borderId="0" fillId="0" fontId="0" numFmtId="0" xfId="0" applyAlignment="1" applyFont="1">
      <alignment readingOrder="0" shrinkToFit="0" vertical="bottom" wrapText="0"/>
    </xf>
    <xf borderId="1" fillId="0" fontId="1" numFmtId="0" xfId="0" applyAlignment="1" applyBorder="1" applyFont="1">
      <alignment readingOrder="0"/>
    </xf>
    <xf borderId="2" fillId="0" fontId="1" numFmtId="0" xfId="0" applyAlignment="1" applyBorder="1" applyFont="1">
      <alignment readingOrder="0"/>
    </xf>
    <xf borderId="3" fillId="0" fontId="1" numFmtId="0" xfId="0" applyAlignment="1" applyBorder="1" applyFont="1">
      <alignment readingOrder="0"/>
    </xf>
    <xf borderId="4" fillId="0" fontId="1" numFmtId="0" xfId="0" applyAlignment="1" applyBorder="1" applyFont="1">
      <alignment readingOrder="0"/>
    </xf>
    <xf borderId="4" fillId="0" fontId="2" numFmtId="0" xfId="0" applyAlignment="1" applyBorder="1" applyFont="1">
      <alignment readingOrder="0"/>
    </xf>
    <xf borderId="4" fillId="0" fontId="3" numFmtId="0" xfId="0" applyAlignment="1" applyBorder="1" applyFont="1">
      <alignment readingOrder="0"/>
    </xf>
    <xf borderId="5" fillId="0" fontId="1" numFmtId="0" xfId="0" applyAlignment="1" applyBorder="1" applyFont="1">
      <alignment readingOrder="0"/>
    </xf>
    <xf borderId="6" fillId="0" fontId="1" numFmtId="0" xfId="0" applyAlignment="1" applyBorder="1" applyFont="1">
      <alignment readingOrder="0"/>
    </xf>
    <xf borderId="7" fillId="2" fontId="1" numFmtId="164" xfId="0" applyAlignment="1" applyBorder="1" applyFill="1" applyFont="1" applyNumberFormat="1">
      <alignment readingOrder="0"/>
    </xf>
    <xf borderId="7" fillId="0" fontId="4" numFmtId="0" xfId="0" applyAlignment="1" applyBorder="1" applyFont="1">
      <alignment readingOrder="0"/>
    </xf>
    <xf borderId="7" fillId="0" fontId="1" numFmtId="0" xfId="0" applyBorder="1" applyFont="1"/>
    <xf borderId="7" fillId="0" fontId="1" numFmtId="0" xfId="0" applyAlignment="1" applyBorder="1" applyFont="1">
      <alignment readingOrder="0"/>
    </xf>
    <xf borderId="8" fillId="0" fontId="1" numFmtId="0" xfId="0" applyAlignment="1" applyBorder="1" applyFont="1">
      <alignment readingOrder="0"/>
    </xf>
    <xf borderId="5" fillId="0" fontId="5" numFmtId="4" xfId="0" applyAlignment="1" applyBorder="1" applyFont="1" applyNumberFormat="1">
      <alignment horizontal="center" readingOrder="0"/>
    </xf>
    <xf borderId="8" fillId="0" fontId="6" numFmtId="0" xfId="0" applyAlignment="1" applyBorder="1" applyFont="1">
      <alignment horizontal="center" readingOrder="0"/>
    </xf>
    <xf borderId="8" fillId="0" fontId="7" numFmtId="4" xfId="0" applyAlignment="1" applyBorder="1" applyFont="1" applyNumberFormat="1">
      <alignment horizontal="center" readingOrder="0"/>
    </xf>
    <xf borderId="9" fillId="0" fontId="8" numFmtId="0" xfId="0" applyAlignment="1" applyBorder="1" applyFont="1">
      <alignment horizontal="center" readingOrder="0"/>
    </xf>
    <xf borderId="10" fillId="0" fontId="1" numFmtId="0" xfId="0" applyAlignment="1" applyBorder="1" applyFont="1">
      <alignment readingOrder="0"/>
    </xf>
    <xf borderId="11" fillId="0" fontId="1" numFmtId="0" xfId="0" applyAlignment="1" applyBorder="1" applyFont="1">
      <alignment readingOrder="0"/>
    </xf>
    <xf borderId="12" fillId="0" fontId="1" numFmtId="164" xfId="0" applyAlignment="1" applyBorder="1" applyFont="1" applyNumberFormat="1">
      <alignment readingOrder="0"/>
    </xf>
    <xf borderId="12" fillId="0" fontId="9" numFmtId="0" xfId="0" applyAlignment="1" applyBorder="1" applyFont="1">
      <alignment readingOrder="0"/>
    </xf>
    <xf borderId="12" fillId="0" fontId="1" numFmtId="0" xfId="0" applyBorder="1" applyFont="1"/>
    <xf borderId="12" fillId="0" fontId="1" numFmtId="0" xfId="0" applyAlignment="1" applyBorder="1" applyFont="1">
      <alignment readingOrder="0"/>
    </xf>
    <xf borderId="13" fillId="0" fontId="1" numFmtId="0" xfId="0" applyAlignment="1" applyBorder="1" applyFont="1">
      <alignment readingOrder="0"/>
    </xf>
    <xf borderId="10" fillId="0" fontId="10" numFmtId="4" xfId="0" applyAlignment="1" applyBorder="1" applyFont="1" applyNumberFormat="1">
      <alignment horizontal="center" readingOrder="0"/>
    </xf>
    <xf borderId="13" fillId="0" fontId="11" numFmtId="0" xfId="0" applyAlignment="1" applyBorder="1" applyFont="1">
      <alignment horizontal="center" readingOrder="0"/>
    </xf>
    <xf borderId="13" fillId="0" fontId="12" numFmtId="49" xfId="0" applyAlignment="1" applyBorder="1" applyFont="1" applyNumberFormat="1">
      <alignment horizontal="center" readingOrder="0"/>
    </xf>
    <xf borderId="13" fillId="0" fontId="13" numFmtId="4" xfId="0" applyAlignment="1" applyBorder="1" applyFont="1" applyNumberFormat="1">
      <alignment horizontal="center" readingOrder="0"/>
    </xf>
    <xf borderId="14" fillId="0" fontId="14" numFmtId="0" xfId="0" applyAlignment="1" applyBorder="1" applyFont="1">
      <alignment horizontal="center" readingOrder="0"/>
    </xf>
    <xf borderId="12" fillId="3" fontId="1" numFmtId="164" xfId="0" applyAlignment="1" applyBorder="1" applyFill="1" applyFont="1" applyNumberFormat="1">
      <alignment readingOrder="0"/>
    </xf>
    <xf borderId="12" fillId="2" fontId="1" numFmtId="164" xfId="0" applyAlignment="1" applyBorder="1" applyFont="1" applyNumberFormat="1">
      <alignment readingOrder="0"/>
    </xf>
    <xf borderId="14" fillId="0" fontId="1" numFmtId="0" xfId="0" applyAlignment="1" applyBorder="1" applyFont="1">
      <alignment readingOrder="0"/>
    </xf>
    <xf borderId="11" fillId="0" fontId="1" numFmtId="164" xfId="0" applyAlignment="1" applyBorder="1" applyFont="1" applyNumberFormat="1">
      <alignment readingOrder="0"/>
    </xf>
    <xf borderId="11" fillId="0" fontId="15" numFmtId="0" xfId="0" applyAlignment="1" applyBorder="1" applyFont="1">
      <alignment readingOrder="0"/>
    </xf>
    <xf borderId="14" fillId="0" fontId="16" numFmtId="0" xfId="0" applyAlignment="1" applyBorder="1" applyFont="1">
      <alignment horizontal="center" readingOrder="0"/>
    </xf>
    <xf borderId="14" fillId="0" fontId="17" numFmtId="4" xfId="0" applyAlignment="1" applyBorder="1" applyFont="1" applyNumberFormat="1">
      <alignment horizontal="center" readingOrder="0"/>
    </xf>
    <xf borderId="15" fillId="0" fontId="18" numFmtId="0" xfId="0" applyBorder="1" applyFont="1"/>
    <xf borderId="0" fillId="0" fontId="19" numFmtId="4" xfId="0" applyAlignment="1" applyFont="1" applyNumberFormat="1">
      <alignment horizontal="center" readingOrder="0"/>
    </xf>
    <xf borderId="13" fillId="0" fontId="20" numFmtId="165" xfId="0" applyAlignment="1" applyBorder="1" applyFont="1" applyNumberFormat="1">
      <alignment horizontal="center" readingOrder="0"/>
    </xf>
    <xf borderId="10" fillId="4" fontId="1" numFmtId="0" xfId="0" applyAlignment="1" applyBorder="1" applyFill="1" applyFont="1">
      <alignment vertical="bottom"/>
    </xf>
    <xf borderId="11" fillId="4" fontId="1" numFmtId="0" xfId="0" applyAlignment="1" applyBorder="1" applyFont="1">
      <alignment vertical="bottom"/>
    </xf>
    <xf borderId="12" fillId="4" fontId="1" numFmtId="164" xfId="0" applyAlignment="1" applyBorder="1" applyFont="1" applyNumberFormat="1">
      <alignment horizontal="right" vertical="bottom"/>
    </xf>
    <xf borderId="12" fillId="4" fontId="21" numFmtId="0" xfId="0" applyAlignment="1" applyBorder="1" applyFont="1">
      <alignment vertical="bottom"/>
    </xf>
    <xf borderId="12" fillId="4" fontId="1" numFmtId="0" xfId="0" applyAlignment="1" applyBorder="1" applyFont="1">
      <alignment vertical="bottom"/>
    </xf>
    <xf borderId="12" fillId="4" fontId="1" numFmtId="0" xfId="0" applyAlignment="1" applyBorder="1" applyFont="1">
      <alignment vertical="bottom"/>
    </xf>
    <xf borderId="13" fillId="4" fontId="1" numFmtId="0" xfId="0" applyAlignment="1" applyBorder="1" applyFont="1">
      <alignment vertical="bottom"/>
    </xf>
    <xf borderId="10" fillId="4" fontId="22" numFmtId="4" xfId="0" applyAlignment="1" applyBorder="1" applyFont="1" applyNumberFormat="1">
      <alignment horizontal="center" readingOrder="0" vertical="bottom"/>
    </xf>
    <xf borderId="13" fillId="4" fontId="23" numFmtId="0" xfId="0" applyAlignment="1" applyBorder="1" applyFont="1">
      <alignment horizontal="center" readingOrder="0" vertical="bottom"/>
    </xf>
    <xf borderId="13" fillId="4" fontId="24" numFmtId="4" xfId="0" applyAlignment="1" applyBorder="1" applyFont="1" applyNumberFormat="1">
      <alignment horizontal="center" readingOrder="0" vertical="bottom"/>
    </xf>
    <xf borderId="0" fillId="0" fontId="18" numFmtId="0" xfId="0" applyAlignment="1" applyFont="1">
      <alignment vertical="bottom"/>
    </xf>
    <xf borderId="13" fillId="0" fontId="25" numFmtId="0" xfId="0" applyAlignment="1" applyBorder="1" applyFont="1">
      <alignment horizontal="center" readingOrder="0"/>
    </xf>
    <xf borderId="13" fillId="0" fontId="26" numFmtId="166" xfId="0" applyAlignment="1" applyBorder="1" applyFont="1" applyNumberFormat="1">
      <alignment horizontal="center" readingOrder="0"/>
    </xf>
    <xf borderId="16" fillId="5" fontId="1" numFmtId="0" xfId="0" applyAlignment="1" applyBorder="1" applyFill="1" applyFont="1">
      <alignment readingOrder="0"/>
    </xf>
    <xf borderId="17" fillId="5" fontId="1" numFmtId="0" xfId="0" applyAlignment="1" applyBorder="1" applyFont="1">
      <alignment readingOrder="0"/>
    </xf>
    <xf borderId="18" fillId="5" fontId="1" numFmtId="164" xfId="0" applyAlignment="1" applyBorder="1" applyFont="1" applyNumberFormat="1">
      <alignment readingOrder="0"/>
    </xf>
    <xf borderId="18" fillId="5" fontId="27" numFmtId="0" xfId="0" applyAlignment="1" applyBorder="1" applyFont="1">
      <alignment readingOrder="0"/>
    </xf>
    <xf borderId="18" fillId="5" fontId="1" numFmtId="0" xfId="0" applyBorder="1" applyFont="1"/>
    <xf borderId="18" fillId="5" fontId="1" numFmtId="0" xfId="0" applyAlignment="1" applyBorder="1" applyFont="1">
      <alignment readingOrder="0"/>
    </xf>
    <xf borderId="19" fillId="5" fontId="1" numFmtId="0" xfId="0" applyBorder="1" applyFont="1"/>
    <xf borderId="16" fillId="0" fontId="28" numFmtId="4" xfId="0" applyAlignment="1" applyBorder="1" applyFont="1" applyNumberFormat="1">
      <alignment horizontal="center" readingOrder="0"/>
    </xf>
    <xf borderId="19" fillId="0" fontId="29" numFmtId="0" xfId="0" applyAlignment="1" applyBorder="1" applyFont="1">
      <alignment horizontal="center" readingOrder="0"/>
    </xf>
    <xf borderId="19" fillId="0" fontId="30" numFmtId="4" xfId="0" applyAlignment="1" applyBorder="1" applyFont="1" applyNumberFormat="1">
      <alignment horizontal="center" readingOrder="0"/>
    </xf>
    <xf borderId="20" fillId="0" fontId="31" numFmtId="0" xfId="0" applyAlignment="1" applyBorder="1" applyFont="1">
      <alignment horizontal="center" readingOrder="0"/>
    </xf>
    <xf borderId="0" fillId="0" fontId="32" numFmtId="0" xfId="0" applyFont="1"/>
    <xf borderId="0" fillId="0" fontId="32" numFmtId="0" xfId="0" applyAlignment="1" applyFont="1">
      <alignment readingOrder="0" shrinkToFit="0" wrapText="1"/>
    </xf>
    <xf borderId="0" fillId="0" fontId="33" numFmtId="0" xfId="0" applyAlignment="1" applyFont="1">
      <alignment readingOrder="0"/>
    </xf>
    <xf borderId="0" fillId="0" fontId="33" numFmtId="167" xfId="0" applyAlignment="1" applyFont="1" applyNumberFormat="1">
      <alignment readingOrder="0"/>
    </xf>
    <xf borderId="0" fillId="0" fontId="18" numFmtId="0" xfId="0" applyAlignment="1" applyFont="1">
      <alignment readingOrder="0"/>
    </xf>
    <xf borderId="0" fillId="0" fontId="32" numFmtId="0" xfId="0" applyAlignment="1" applyFont="1">
      <alignment horizontal="center" readingOrder="0"/>
    </xf>
    <xf borderId="0" fillId="0" fontId="32" numFmtId="4" xfId="0" applyAlignment="1" applyFont="1" applyNumberFormat="1">
      <alignment horizontal="center" readingOrder="0" vertical="bottom"/>
    </xf>
    <xf borderId="21" fillId="6" fontId="18" numFmtId="0" xfId="0" applyBorder="1" applyFill="1" applyFont="1"/>
    <xf borderId="22" fillId="6" fontId="34" numFmtId="0" xfId="0" applyAlignment="1" applyBorder="1" applyFont="1">
      <alignment readingOrder="0" shrinkToFit="0" vertical="top" wrapText="1"/>
    </xf>
    <xf borderId="23" fillId="0" fontId="35" numFmtId="0" xfId="0" applyBorder="1" applyFont="1"/>
    <xf borderId="24" fillId="0" fontId="35" numFmtId="0" xfId="0" applyBorder="1" applyFont="1"/>
    <xf borderId="21" fillId="6" fontId="36" numFmtId="0" xfId="0" applyAlignment="1" applyBorder="1" applyFont="1">
      <alignment readingOrder="0" shrinkToFit="0" wrapText="1"/>
    </xf>
    <xf borderId="25" fillId="0" fontId="35" numFmtId="0" xfId="0" applyBorder="1" applyFont="1"/>
    <xf borderId="26" fillId="0" fontId="35" numFmtId="0" xfId="0" applyBorder="1" applyFont="1"/>
    <xf borderId="27" fillId="0" fontId="35" numFmtId="0" xfId="0" applyBorder="1" applyFont="1"/>
    <xf borderId="28" fillId="0" fontId="35" numFmtId="0" xfId="0" applyBorder="1" applyFont="1"/>
    <xf borderId="29" fillId="0" fontId="35" numFmtId="0" xfId="0" applyBorder="1" applyFont="1"/>
    <xf borderId="30" fillId="6" fontId="37" numFmtId="0" xfId="0" applyAlignment="1" applyBorder="1" applyFont="1">
      <alignment readingOrder="0"/>
    </xf>
    <xf borderId="31" fillId="0" fontId="35" numFmtId="0" xfId="0" applyBorder="1" applyFont="1"/>
    <xf borderId="32" fillId="0" fontId="35" numFmtId="0" xfId="0" applyBorder="1" applyFont="1"/>
    <xf borderId="30" fillId="6" fontId="36" numFmtId="0" xfId="0" applyAlignment="1" applyBorder="1" applyFont="1">
      <alignment readingOrder="0"/>
    </xf>
    <xf borderId="30" fillId="6" fontId="36" numFmtId="0" xfId="0" applyAlignment="1" applyBorder="1" applyFont="1">
      <alignment readingOrder="0" shrinkToFit="0" wrapText="1"/>
    </xf>
    <xf borderId="22" fillId="6" fontId="36" numFmtId="0" xfId="0" applyAlignment="1" applyBorder="1" applyFont="1">
      <alignment readingOrder="0"/>
    </xf>
    <xf borderId="22" fillId="6" fontId="36" numFmtId="0" xfId="0" applyAlignment="1" applyBorder="1" applyFont="1">
      <alignment readingOrder="0" shrinkToFit="0" vertical="top" wrapText="1"/>
    </xf>
    <xf borderId="21" fillId="0" fontId="36" numFmtId="0" xfId="0" applyBorder="1" applyFont="1"/>
    <xf borderId="21" fillId="0" fontId="38" numFmtId="0" xfId="0" applyAlignment="1" applyBorder="1" applyFont="1">
      <alignment readingOrder="0"/>
    </xf>
    <xf borderId="21" fillId="0" fontId="36" numFmtId="0" xfId="0" applyAlignment="1" applyBorder="1" applyFont="1">
      <alignment readingOrder="0"/>
    </xf>
    <xf borderId="21" fillId="0" fontId="39" numFmtId="0" xfId="0" applyAlignment="1" applyBorder="1" applyFont="1">
      <alignment readingOrder="0"/>
    </xf>
    <xf borderId="21" fillId="0" fontId="40" numFmtId="0" xfId="0" applyAlignment="1" applyBorder="1" applyFont="1">
      <alignment readingOrder="0"/>
    </xf>
    <xf borderId="21" fillId="0" fontId="36" numFmtId="0" xfId="0" applyAlignment="1" applyBorder="1" applyFont="1">
      <alignment readingOrder="0" shrinkToFit="0" wrapText="1"/>
    </xf>
  </cellXfs>
  <cellStyles count="1">
    <cellStyle xfId="0" name="Normal" builtinId="0"/>
  </cellStyles>
  <dxfs count="6">
    <dxf>
      <font/>
      <fill>
        <patternFill patternType="none"/>
      </fill>
      <border/>
    </dxf>
    <dxf>
      <font/>
      <fill>
        <patternFill patternType="solid">
          <fgColor rgb="FF4DD0E1"/>
          <bgColor rgb="FF4DD0E1"/>
        </patternFill>
      </fill>
      <border/>
    </dxf>
    <dxf>
      <font/>
      <fill>
        <patternFill patternType="solid">
          <fgColor rgb="FFFFFFFF"/>
          <bgColor rgb="FFFFFFFF"/>
        </patternFill>
      </fill>
      <border/>
    </dxf>
    <dxf>
      <font/>
      <fill>
        <patternFill patternType="solid">
          <fgColor rgb="FFE0F7FA"/>
          <bgColor rgb="FFE0F7FA"/>
        </patternFill>
      </fill>
      <border/>
    </dxf>
    <dxf>
      <font/>
      <fill>
        <patternFill patternType="solid">
          <fgColor rgb="FFF7CB4D"/>
          <bgColor rgb="FFF7CB4D"/>
        </patternFill>
      </fill>
      <border/>
    </dxf>
    <dxf>
      <font/>
      <fill>
        <patternFill patternType="solid">
          <fgColor rgb="FFFEF8E3"/>
          <bgColor rgb="FFFEF8E3"/>
        </patternFill>
      </fill>
      <border/>
    </dxf>
  </dxfs>
  <tableStyles count="2">
    <tableStyle count="3" pivot="0" name="Entries-style">
      <tableStyleElement dxfId="1" type="headerRow"/>
      <tableStyleElement dxfId="2" type="firstRowStripe"/>
      <tableStyleElement dxfId="3" type="secondRowStripe"/>
    </tableStyle>
    <tableStyle count="3" pivot="0" name="Entries-style 2">
      <tableStyleElement dxfId="4" type="headerRow"/>
      <tableStyleElement dxfId="2" type="firstRowStripe"/>
      <tableStyleElement dxfId="5"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962025</xdr:colOff>
      <xdr:row>0</xdr:row>
      <xdr:rowOff>0</xdr:rowOff>
    </xdr:from>
    <xdr:ext cx="6715125" cy="2114550"/>
    <xdr:pic>
      <xdr:nvPicPr>
        <xdr:cNvPr id="0" name="image1.png" title="Obraz"/>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J2:N26" displayName="Table_1" id="1">
  <tableColumns count="5">
    <tableColumn name="MegamanOmega" id="1"/>
    <tableColumn name="CreepyNinja_" id="2"/>
    <tableColumn name="Trickysticks" id="3"/>
    <tableColumn name="Loann" id="4"/>
    <tableColumn name="Sum of Scores" id="5"/>
  </tableColumns>
  <tableStyleInfo name="Entries-style" showColumnStripes="0" showFirstColumn="1" showLastColumn="1" showRowStripes="1"/>
</table>
</file>

<file path=xl/tables/table2.xml><?xml version="1.0" encoding="utf-8"?>
<table xmlns="http://schemas.openxmlformats.org/spreadsheetml/2006/main" ref="B2:I26" displayName="Table_2" id="2">
  <tableColumns count="8">
    <tableColumn name="No" id="1"/>
    <tableColumn name="Contestant" id="2"/>
    <tableColumn name="Title" id="3"/>
    <tableColumn name="Date of update" id="4"/>
    <tableColumn name="Link" id="5"/>
    <tableColumn name="Alt. link" id="6"/>
    <tableColumn name="Character" id="7"/>
    <tableColumn name="First appeared in" id="8"/>
  </tableColumns>
  <tableStyleInfo name="Entries-style 2"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pastebin.com/jYApJdEr" TargetMode="External"/><Relationship Id="rId42" Type="http://schemas.openxmlformats.org/officeDocument/2006/relationships/hyperlink" Target="https://www.bulletforge.org/u/ryann1908/p/dong-fang-ru-niu-shi-memento-of-outwit" TargetMode="External"/><Relationship Id="rId41" Type="http://schemas.openxmlformats.org/officeDocument/2006/relationships/hyperlink" Target="https://www.dropbox.com/s/57nkrwefo0w3w6e/17.%20Badz.txt?dl=0" TargetMode="External"/><Relationship Id="rId44" Type="http://schemas.openxmlformats.org/officeDocument/2006/relationships/hyperlink" Target="https://pastebin.com/Au5bd0Ds" TargetMode="External"/><Relationship Id="rId43" Type="http://schemas.openxmlformats.org/officeDocument/2006/relationships/hyperlink" Target="https://ryann1908.itch.io/memento-of-outwit" TargetMode="External"/><Relationship Id="rId46" Type="http://schemas.openxmlformats.org/officeDocument/2006/relationships/hyperlink" Target="https://pastebin.com/2gEYaBEh" TargetMode="External"/><Relationship Id="rId45" Type="http://schemas.openxmlformats.org/officeDocument/2006/relationships/hyperlink" Target="https://www.notion.so/Memento-of-Outwit-v1-00a-b60b91e8fab9473fa237d501dd40f3be" TargetMode="External"/><Relationship Id="rId107" Type="http://schemas.openxmlformats.org/officeDocument/2006/relationships/hyperlink" Target="https://www.dropbox.com/s/rkp8tjxnukff4sd/7.%20Hoagie.txt?dl=0" TargetMode="External"/><Relationship Id="rId106" Type="http://schemas.openxmlformats.org/officeDocument/2006/relationships/hyperlink" Target="https://pastebin.com/GWvSEcLg" TargetMode="External"/><Relationship Id="rId105" Type="http://schemas.openxmlformats.org/officeDocument/2006/relationships/hyperlink" Target="https://www.notion.so/Rebellion-of-Raging-Mermaid-6e0bb7b4342b4b19929078b696f569d3" TargetMode="External"/><Relationship Id="rId104" Type="http://schemas.openxmlformats.org/officeDocument/2006/relationships/hyperlink" Target="https://pastebin.com/s4hY4iud" TargetMode="External"/><Relationship Id="rId109" Type="http://schemas.openxmlformats.org/officeDocument/2006/relationships/hyperlink" Target="https://pastebin.com/s62pvfNG" TargetMode="External"/><Relationship Id="rId108" Type="http://schemas.openxmlformats.org/officeDocument/2006/relationships/hyperlink" Target="https://kudoo.itch.io/bha-3-entry-dissapearing-items" TargetMode="External"/><Relationship Id="rId48" Type="http://schemas.openxmlformats.org/officeDocument/2006/relationships/hyperlink" Target="https://www.bulletforge.org/u/greendinobot/p/unexpected-mastermind-2-impossible-spell-card-day-55" TargetMode="External"/><Relationship Id="rId47" Type="http://schemas.openxmlformats.org/officeDocument/2006/relationships/hyperlink" Target="https://www.dropbox.com/s/lm0lz0b2ekr97nb/5.%20Ryann1908.txt?dl=0" TargetMode="External"/><Relationship Id="rId49" Type="http://schemas.openxmlformats.org/officeDocument/2006/relationships/hyperlink" Target="https://pastebin.com/p42i3Vcc" TargetMode="External"/><Relationship Id="rId103" Type="http://schemas.openxmlformats.org/officeDocument/2006/relationships/hyperlink" Target="https://spencerq.itch.io/rebellion-of-raging-mermaid" TargetMode="External"/><Relationship Id="rId102" Type="http://schemas.openxmlformats.org/officeDocument/2006/relationships/hyperlink" Target="https://www.dropbox.com/s/jzzkw5qbhiew39n/11.%20Kagummi.txt?dl=0" TargetMode="External"/><Relationship Id="rId101" Type="http://schemas.openxmlformats.org/officeDocument/2006/relationships/hyperlink" Target="https://pastebin.com/hE6MQKbH" TargetMode="External"/><Relationship Id="rId100" Type="http://schemas.openxmlformats.org/officeDocument/2006/relationships/hyperlink" Target="https://www.notion.so/History-Story-of-a-new-world-31a43b39317b47608e9e664caa62289d" TargetMode="External"/><Relationship Id="rId31" Type="http://schemas.openxmlformats.org/officeDocument/2006/relationships/hyperlink" Target="https://www.dropbox.com/s/gp7uqogd6onedar/16.%20Jackie%20Matthews.txt?dl=0" TargetMode="External"/><Relationship Id="rId30" Type="http://schemas.openxmlformats.org/officeDocument/2006/relationships/hyperlink" Target="https://pastebin.com/0kcEqbSk" TargetMode="External"/><Relationship Id="rId33" Type="http://schemas.openxmlformats.org/officeDocument/2006/relationships/hyperlink" Target="https://pastebin.com/EsDeBVKe" TargetMode="External"/><Relationship Id="rId32" Type="http://schemas.openxmlformats.org/officeDocument/2006/relationships/hyperlink" Target="https://www.bulletforge.org/u/lusus/p/unexpected-mastermind-2-wakasagihime" TargetMode="External"/><Relationship Id="rId35" Type="http://schemas.openxmlformats.org/officeDocument/2006/relationships/hyperlink" Target="https://pastebin.com/ZJbsNmPT" TargetMode="External"/><Relationship Id="rId34" Type="http://schemas.openxmlformats.org/officeDocument/2006/relationships/hyperlink" Target="https://www.notion.so/Unexpected-Mastermind-2-Wakasagihime-bbde7ece4dff450287e7e82cf806ecbf" TargetMode="External"/><Relationship Id="rId37" Type="http://schemas.openxmlformats.org/officeDocument/2006/relationships/hyperlink" Target="https://www.bulletforge.org/u/badz/p/untitled-kagerou-script" TargetMode="External"/><Relationship Id="rId36" Type="http://schemas.openxmlformats.org/officeDocument/2006/relationships/hyperlink" Target="https://www.dropbox.com/s/a4ugkn2ocz4c8sx/6.%20Lusus.txt?dl=0" TargetMode="External"/><Relationship Id="rId39" Type="http://schemas.openxmlformats.org/officeDocument/2006/relationships/hyperlink" Target="https://www.notion.so/Untitled-Kagerou-Script-v1-01-49ad0446b1a34134a3ea56609bc1be6a" TargetMode="External"/><Relationship Id="rId38" Type="http://schemas.openxmlformats.org/officeDocument/2006/relationships/hyperlink" Target="https://pastebin.com/pebLPKLS" TargetMode="External"/><Relationship Id="rId20" Type="http://schemas.openxmlformats.org/officeDocument/2006/relationships/hyperlink" Target="https://pastebin.com/v8ehK7jE" TargetMode="External"/><Relationship Id="rId22" Type="http://schemas.openxmlformats.org/officeDocument/2006/relationships/hyperlink" Target="https://bagoum.itch.io/bad-apple" TargetMode="External"/><Relationship Id="rId21" Type="http://schemas.openxmlformats.org/officeDocument/2006/relationships/hyperlink" Target="https://www.dropbox.com/s/0j4urf0lzm65ri3/23.%20Kobito.txt?dl=0" TargetMode="External"/><Relationship Id="rId24" Type="http://schemas.openxmlformats.org/officeDocument/2006/relationships/hyperlink" Target="https://www.notion.so/Bad-Apple-cb7cbfb7890344bc8aedb21f9577a266" TargetMode="External"/><Relationship Id="rId23" Type="http://schemas.openxmlformats.org/officeDocument/2006/relationships/hyperlink" Target="https://pastebin.com/Rm5wfYzE" TargetMode="External"/><Relationship Id="rId128" Type="http://schemas.openxmlformats.org/officeDocument/2006/relationships/table" Target="../tables/table2.xml"/><Relationship Id="rId127" Type="http://schemas.openxmlformats.org/officeDocument/2006/relationships/table" Target="../tables/table1.xml"/><Relationship Id="rId26" Type="http://schemas.openxmlformats.org/officeDocument/2006/relationships/hyperlink" Target="https://www.dropbox.com/s/59sr3byij9784ag/4.%20Bagoum.txt?dl=0" TargetMode="External"/><Relationship Id="rId121" Type="http://schemas.openxmlformats.org/officeDocument/2006/relationships/hyperlink" Target="https://www.notion.so/BHA3-Entry-Tank-Girls-Many-Tanks-d6708db36f0b43ccad82e1301f1ffd98" TargetMode="External"/><Relationship Id="rId25" Type="http://schemas.openxmlformats.org/officeDocument/2006/relationships/hyperlink" Target="https://pastebin.com/UNRdJrhE" TargetMode="External"/><Relationship Id="rId120" Type="http://schemas.openxmlformats.org/officeDocument/2006/relationships/hyperlink" Target="https://pastebin.com/ttEtM4S3" TargetMode="External"/><Relationship Id="rId28" Type="http://schemas.openxmlformats.org/officeDocument/2006/relationships/hyperlink" Target="https://pastebin.com/ZLyiRMwC" TargetMode="External"/><Relationship Id="rId27" Type="http://schemas.openxmlformats.org/officeDocument/2006/relationships/hyperlink" Target="https://www.bulletforge.org/u/jackie-matthews/p/golden-siege-of-el-dorado-contest-entry-for-bullet-hell-artistry-3-unexpected-mastermind-2" TargetMode="External"/><Relationship Id="rId29" Type="http://schemas.openxmlformats.org/officeDocument/2006/relationships/hyperlink" Target="https://www.notion.so/Golden-Siege-of-El-Dorado-v0-76a-f7efb293e52240b39ddf18e74f78bdc7" TargetMode="External"/><Relationship Id="rId124" Type="http://schemas.openxmlformats.org/officeDocument/2006/relationships/drawing" Target="../drawings/drawing1.xml"/><Relationship Id="rId123" Type="http://schemas.openxmlformats.org/officeDocument/2006/relationships/hyperlink" Target="https://www.dropbox.com/s/qy7358p6f46ukyl/15.%20Tsuzyx.txt?dl=0" TargetMode="External"/><Relationship Id="rId122" Type="http://schemas.openxmlformats.org/officeDocument/2006/relationships/hyperlink" Target="https://pastebin.com/pKnhqfgY" TargetMode="External"/><Relationship Id="rId95" Type="http://schemas.openxmlformats.org/officeDocument/2006/relationships/hyperlink" Target="https://www.notion.so/Perfect-Luminescent-Nightmare-f3fa3360af234d1db46a5e91a514866e" TargetMode="External"/><Relationship Id="rId94" Type="http://schemas.openxmlformats.org/officeDocument/2006/relationships/hyperlink" Target="https://pastebin.com/gipij5y2" TargetMode="External"/><Relationship Id="rId97" Type="http://schemas.openxmlformats.org/officeDocument/2006/relationships/hyperlink" Target="https://www.dropbox.com/s/09twe9l5fbsa3od/19.%20DoctorD.txt?dl=0" TargetMode="External"/><Relationship Id="rId96" Type="http://schemas.openxmlformats.org/officeDocument/2006/relationships/hyperlink" Target="https://pastebin.com/DJC1wxGw" TargetMode="External"/><Relationship Id="rId11" Type="http://schemas.openxmlformats.org/officeDocument/2006/relationships/hyperlink" Target="https://www.dropbox.com/s/2ipxrpojb6o9sas/14.%20ttbd.txt?dl=0" TargetMode="External"/><Relationship Id="rId99" Type="http://schemas.openxmlformats.org/officeDocument/2006/relationships/hyperlink" Target="https://pastebin.com/kTHKNAYX" TargetMode="External"/><Relationship Id="rId10" Type="http://schemas.openxmlformats.org/officeDocument/2006/relationships/hyperlink" Target="https://pastebin.com/C8trxW7G" TargetMode="External"/><Relationship Id="rId98" Type="http://schemas.openxmlformats.org/officeDocument/2006/relationships/hyperlink" Target="http://www.mediafire.com/file/7f2oe5c0qm3dhas/History+~+Story+of+a+new+world.rar/file" TargetMode="External"/><Relationship Id="rId13" Type="http://schemas.openxmlformats.org/officeDocument/2006/relationships/hyperlink" Target="https://pastebin.com/PH2zJJRF" TargetMode="External"/><Relationship Id="rId12" Type="http://schemas.openxmlformats.org/officeDocument/2006/relationships/hyperlink" Target="https://mega.nz/file/ENRQWZzR" TargetMode="External"/><Relationship Id="rId91" Type="http://schemas.openxmlformats.org/officeDocument/2006/relationships/hyperlink" Target="https://pastebin.com/QHnKAVJX" TargetMode="External"/><Relationship Id="rId90" Type="http://schemas.openxmlformats.org/officeDocument/2006/relationships/hyperlink" Target="https://www.notion.so/Citrine-Resurrection-v1-11-3f3fec7b140b4bce9e19864423cbfd69" TargetMode="External"/><Relationship Id="rId93" Type="http://schemas.openxmlformats.org/officeDocument/2006/relationships/hyperlink" Target="https://www.bulletforge.org/u/doctord/p/perfect-luminescent-nightmare" TargetMode="External"/><Relationship Id="rId92" Type="http://schemas.openxmlformats.org/officeDocument/2006/relationships/hyperlink" Target="https://www.dropbox.com/s/rpku5hpfmltz0ez/3.%20Syoudre.txt?dl=0" TargetMode="External"/><Relationship Id="rId118" Type="http://schemas.openxmlformats.org/officeDocument/2006/relationships/hyperlink" Target="https://www.dropbox.com/s/qhi41ysv6onph80/1.%20Luminous.txt?dl=0" TargetMode="External"/><Relationship Id="rId117" Type="http://schemas.openxmlformats.org/officeDocument/2006/relationships/hyperlink" Target="https://pastebin.com/Kvvv4U9H" TargetMode="External"/><Relationship Id="rId116" Type="http://schemas.openxmlformats.org/officeDocument/2006/relationships/hyperlink" Target="https://www.notion.so/BHA3-ExRumia-v1-20-4f3252ea29e34ff890a913693a8bcfcc" TargetMode="External"/><Relationship Id="rId115" Type="http://schemas.openxmlformats.org/officeDocument/2006/relationships/hyperlink" Target="https://pastebin.com/W9h9qqiW" TargetMode="External"/><Relationship Id="rId119" Type="http://schemas.openxmlformats.org/officeDocument/2006/relationships/hyperlink" Target="https://scratch.mit.edu/projects/494094256/" TargetMode="External"/><Relationship Id="rId15" Type="http://schemas.openxmlformats.org/officeDocument/2006/relationships/hyperlink" Target="https://pastebin.com/akrqtyzv" TargetMode="External"/><Relationship Id="rId110" Type="http://schemas.openxmlformats.org/officeDocument/2006/relationships/hyperlink" Target="https://www.notion.so/BHA3-Disappearing-Items-6f15b6cd18dd4791a7a85c556c9bdd62" TargetMode="External"/><Relationship Id="rId14" Type="http://schemas.openxmlformats.org/officeDocument/2006/relationships/hyperlink" Target="https://www.notion.so/Hidden-Star-in-Eternal-World-3d4553e5fef3451fb99b8e2e4b8ff4f8" TargetMode="External"/><Relationship Id="rId17" Type="http://schemas.openxmlformats.org/officeDocument/2006/relationships/hyperlink" Target="https://www.bulletforge.org/u/eye-candy-games/p/bha3-kogasas-last-surprise" TargetMode="External"/><Relationship Id="rId16" Type="http://schemas.openxmlformats.org/officeDocument/2006/relationships/hyperlink" Target="https://www.dropbox.com/s/0vjryfcczz9u4tn/20.%20Adam.txt?dl=0" TargetMode="External"/><Relationship Id="rId19" Type="http://schemas.openxmlformats.org/officeDocument/2006/relationships/hyperlink" Target="https://www.notion.so/BHA3-Kogasa-s-Last-Surprise-v1-00b-d0e5114d9f8f459a899a5366869774d6" TargetMode="External"/><Relationship Id="rId114" Type="http://schemas.openxmlformats.org/officeDocument/2006/relationships/hyperlink" Target="https://luminous-dnh.itch.io/exrumia-by-lumi" TargetMode="External"/><Relationship Id="rId18" Type="http://schemas.openxmlformats.org/officeDocument/2006/relationships/hyperlink" Target="https://pastebin.com/SX65h3e0" TargetMode="External"/><Relationship Id="rId113" Type="http://schemas.openxmlformats.org/officeDocument/2006/relationships/hyperlink" Target="https://www.bulletforge.org/u/azuraazurea/p/bullet-hell-artistry-3-exrumia-by-lumi" TargetMode="External"/><Relationship Id="rId112" Type="http://schemas.openxmlformats.org/officeDocument/2006/relationships/hyperlink" Target="https://www.dropbox.com/s/kdrg6gs5pw96ryd/2.%20Kudo.txt?dl=0" TargetMode="External"/><Relationship Id="rId111" Type="http://schemas.openxmlformats.org/officeDocument/2006/relationships/hyperlink" Target="https://pastebin.com/kuZ63pRw" TargetMode="External"/><Relationship Id="rId84" Type="http://schemas.openxmlformats.org/officeDocument/2006/relationships/hyperlink" Target="https://pastebin.com/jiUj8g3j" TargetMode="External"/><Relationship Id="rId83" Type="http://schemas.openxmlformats.org/officeDocument/2006/relationships/hyperlink" Target="https://kusa0111.itch.io/the-stillborn-idol-of-god-ebisu" TargetMode="External"/><Relationship Id="rId86" Type="http://schemas.openxmlformats.org/officeDocument/2006/relationships/hyperlink" Target="https://pastebin.com/k8XGZez3" TargetMode="External"/><Relationship Id="rId85" Type="http://schemas.openxmlformats.org/officeDocument/2006/relationships/hyperlink" Target="https://www.notion.so/The-Stillborn-Idol-of-God-Ebisu-2ab8f72c5c9c429690bdd47a99c2aac3" TargetMode="External"/><Relationship Id="rId88" Type="http://schemas.openxmlformats.org/officeDocument/2006/relationships/hyperlink" Target="https://syoudre.itch.io/citrine-resurrection" TargetMode="External"/><Relationship Id="rId87" Type="http://schemas.openxmlformats.org/officeDocument/2006/relationships/hyperlink" Target="https://www.dropbox.com/s/s7ey8vyrb5nvjeq/13.%20Kusa.txt?dl=0" TargetMode="External"/><Relationship Id="rId89" Type="http://schemas.openxmlformats.org/officeDocument/2006/relationships/hyperlink" Target="https://pastebin.com/XPuCR3wR" TargetMode="External"/><Relationship Id="rId80" Type="http://schemas.openxmlformats.org/officeDocument/2006/relationships/hyperlink" Target="https://www.notion.so/Imperishable-History-30afcccd6bd24ee9b9c2aad84ee64841" TargetMode="External"/><Relationship Id="rId82" Type="http://schemas.openxmlformats.org/officeDocument/2006/relationships/hyperlink" Target="https://www.dropbox.com/s/a4rpzwp93hq9sbk/12.%20Akemi.txt?dl=0" TargetMode="External"/><Relationship Id="rId81" Type="http://schemas.openxmlformats.org/officeDocument/2006/relationships/hyperlink" Target="https://pastebin.com/mRSfqShc" TargetMode="External"/><Relationship Id="rId1" Type="http://schemas.openxmlformats.org/officeDocument/2006/relationships/hyperlink" Target="https://www.notion.so/Bullet-Hell-Artistry-3-Unexpected-Mastermind-2-5f9f69f2561544568cbb9d67567e5e18" TargetMode="External"/><Relationship Id="rId2" Type="http://schemas.openxmlformats.org/officeDocument/2006/relationships/hyperlink" Target="https://www.bulletforge.org/u/junky/p/azure-kappa" TargetMode="External"/><Relationship Id="rId3" Type="http://schemas.openxmlformats.org/officeDocument/2006/relationships/hyperlink" Target="https://pastebin.com/vigxcEte" TargetMode="External"/><Relationship Id="rId4" Type="http://schemas.openxmlformats.org/officeDocument/2006/relationships/hyperlink" Target="https://www.notion.so/Azure-Kappa-v0-83-cbcced6b65654f349f1f5ea9d4ddb3d8" TargetMode="External"/><Relationship Id="rId9" Type="http://schemas.openxmlformats.org/officeDocument/2006/relationships/hyperlink" Target="https://www.notion.so/Super-Youkai-Warhead-Nitori-Kawashiro-v1-00a-47d632d1412341ad921373d468fae33e" TargetMode="External"/><Relationship Id="rId5" Type="http://schemas.openxmlformats.org/officeDocument/2006/relationships/hyperlink" Target="https://pastebin.com/UT7CC22z" TargetMode="External"/><Relationship Id="rId6" Type="http://schemas.openxmlformats.org/officeDocument/2006/relationships/hyperlink" Target="https://www.dropbox.com/s/s6f3re7t5koam9z/8.%20Junky.txt?dl=0" TargetMode="External"/><Relationship Id="rId7" Type="http://schemas.openxmlformats.org/officeDocument/2006/relationships/hyperlink" Target="https://www.bulletforge.org/u/ttbd/p/super-youkai-warhead-nitori-kawashiro-bha-3-contest-entry" TargetMode="External"/><Relationship Id="rId8" Type="http://schemas.openxmlformats.org/officeDocument/2006/relationships/hyperlink" Target="https://pastebin.com/13J4sv7b" TargetMode="External"/><Relationship Id="rId73" Type="http://schemas.openxmlformats.org/officeDocument/2006/relationships/hyperlink" Target="https://taizen-chisou.itch.io/chromatic-guardian-of-scarlet" TargetMode="External"/><Relationship Id="rId72" Type="http://schemas.openxmlformats.org/officeDocument/2006/relationships/hyperlink" Target="https://www.dropbox.com/s/h3tv07as2macxbu/24.%20Rakaasac.txt?dl=0" TargetMode="External"/><Relationship Id="rId75" Type="http://schemas.openxmlformats.org/officeDocument/2006/relationships/hyperlink" Target="https://www.notion.so/Chromatic-Guardian-of-Scarlet-v1-00b-67367e9a06c445979187b9fb5e9b8bcb" TargetMode="External"/><Relationship Id="rId74" Type="http://schemas.openxmlformats.org/officeDocument/2006/relationships/hyperlink" Target="https://pastebin.com/URztasQQ" TargetMode="External"/><Relationship Id="rId77" Type="http://schemas.openxmlformats.org/officeDocument/2006/relationships/hyperlink" Target="https://www.dropbox.com/s/mw7xq402d9m5r3c/10.%20Taizen.txt?dl=0" TargetMode="External"/><Relationship Id="rId76" Type="http://schemas.openxmlformats.org/officeDocument/2006/relationships/hyperlink" Target="https://pastebin.com/dqc2Wi1h" TargetMode="External"/><Relationship Id="rId79" Type="http://schemas.openxmlformats.org/officeDocument/2006/relationships/hyperlink" Target="https://pastebin.com/brX9ASwK" TargetMode="External"/><Relationship Id="rId78" Type="http://schemas.openxmlformats.org/officeDocument/2006/relationships/hyperlink" Target="https://akemi-yume.itch.io/imperishable-history" TargetMode="External"/><Relationship Id="rId71" Type="http://schemas.openxmlformats.org/officeDocument/2006/relationships/hyperlink" Target="https://pastebin.com/Zw4CQfbG" TargetMode="External"/><Relationship Id="rId70" Type="http://schemas.openxmlformats.org/officeDocument/2006/relationships/hyperlink" Target="https://www.notion.so/Wonderful-Portal-to-Arcadia-3ea5e12243ca454f8245c3539e8dcf90" TargetMode="External"/><Relationship Id="rId62" Type="http://schemas.openxmlformats.org/officeDocument/2006/relationships/hyperlink" Target="https://www.dropbox.com/s/nilxmhhxgtslkna/21.%20Drekareen.txt?dl=0" TargetMode="External"/><Relationship Id="rId61" Type="http://schemas.openxmlformats.org/officeDocument/2006/relationships/hyperlink" Target="https://pastebin.com/Zt9MHtCc" TargetMode="External"/><Relationship Id="rId64" Type="http://schemas.openxmlformats.org/officeDocument/2006/relationships/hyperlink" Target="https://pastebin.com/2XsNKSZE" TargetMode="External"/><Relationship Id="rId63" Type="http://schemas.openxmlformats.org/officeDocument/2006/relationships/hyperlink" Target="https://www.bulletforge.org/u/arkeeneum/p/dong-fang-jian-beng-ling-collapse-of-animism" TargetMode="External"/><Relationship Id="rId66" Type="http://schemas.openxmlformats.org/officeDocument/2006/relationships/hyperlink" Target="https://pastebin.com/KVV1j3gT" TargetMode="External"/><Relationship Id="rId65" Type="http://schemas.openxmlformats.org/officeDocument/2006/relationships/hyperlink" Target="https://www.notion.so/Collapse-of-Animism-v1-10a-db410699493c4aeb83871e6e1ad091fe" TargetMode="External"/><Relationship Id="rId68" Type="http://schemas.openxmlformats.org/officeDocument/2006/relationships/hyperlink" Target="https://zino-lath.itch.io/touhou-wpta" TargetMode="External"/><Relationship Id="rId67" Type="http://schemas.openxmlformats.org/officeDocument/2006/relationships/hyperlink" Target="https://www.dropbox.com/s/nb5wz8yz5s2d5vc/9.%20Arkenia.txt?dl=0" TargetMode="External"/><Relationship Id="rId60" Type="http://schemas.openxmlformats.org/officeDocument/2006/relationships/hyperlink" Target="https://www.notion.so/BHA-3-Drek-s-Entry-71fc2157235e43aeb8e34cddde986c22" TargetMode="External"/><Relationship Id="rId69" Type="http://schemas.openxmlformats.org/officeDocument/2006/relationships/hyperlink" Target="https://pastebin.com/1AqnDRJg" TargetMode="External"/><Relationship Id="rId51" Type="http://schemas.openxmlformats.org/officeDocument/2006/relationships/hyperlink" Target="https://pastebin.com/5Uc65uks" TargetMode="External"/><Relationship Id="rId50" Type="http://schemas.openxmlformats.org/officeDocument/2006/relationships/hyperlink" Target="https://www.notion.so/Unexpected-Mastermind-2-Impossible-Spell-Card-Day-5-5-70c78eca24824fdab7395895cd428489" TargetMode="External"/><Relationship Id="rId53" Type="http://schemas.openxmlformats.org/officeDocument/2006/relationships/hyperlink" Target="https://mega.nz/file/qUoHmaZL" TargetMode="External"/><Relationship Id="rId52" Type="http://schemas.openxmlformats.org/officeDocument/2006/relationships/hyperlink" Target="https://www.dropbox.com/s/rrgz1ueu0cawmsb/22.%20Green%20Dinobot.txt?dl=0" TargetMode="External"/><Relationship Id="rId55" Type="http://schemas.openxmlformats.org/officeDocument/2006/relationships/hyperlink" Target="https://www.notion.so/Sparrow-of-Darkness-fbc2130d508d4410a9e460c24325c24d" TargetMode="External"/><Relationship Id="rId54" Type="http://schemas.openxmlformats.org/officeDocument/2006/relationships/hyperlink" Target="https://pastebin.com/vCpfJxcU" TargetMode="External"/><Relationship Id="rId57" Type="http://schemas.openxmlformats.org/officeDocument/2006/relationships/hyperlink" Target="https://www.dropbox.com/s/ptemo1xa3y1nhx2/18.%20Middy%20the%20Bird.txt?dl=0" TargetMode="External"/><Relationship Id="rId56" Type="http://schemas.openxmlformats.org/officeDocument/2006/relationships/hyperlink" Target="https://pastebin.com/VX5PUEY7" TargetMode="External"/><Relationship Id="rId59" Type="http://schemas.openxmlformats.org/officeDocument/2006/relationships/hyperlink" Target="https://pastebin.com/4HBN9dzA" TargetMode="External"/><Relationship Id="rId58" Type="http://schemas.openxmlformats.org/officeDocument/2006/relationships/hyperlink" Target="https://www.bulletforge.org/u/jdude/p/bha-3-dreks-entry"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pastebin.com/TyWTwKCt"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4.43" defaultRowHeight="15.75"/>
  <cols>
    <col customWidth="1" min="1" max="1" width="1.43"/>
    <col customWidth="1" min="2" max="2" width="3.57"/>
    <col customWidth="1" min="3" max="3" width="17.0"/>
    <col customWidth="1" min="4" max="4" width="50.29"/>
    <col customWidth="1" min="5" max="5" width="18.86"/>
    <col customWidth="1" min="6" max="6" width="15.43"/>
    <col customWidth="1" min="7" max="7" width="7.43"/>
    <col customWidth="1" min="8" max="8" width="15.71"/>
    <col customWidth="1" min="9" max="10" width="17.43"/>
    <col customWidth="1" min="11" max="11" width="19.71"/>
    <col customWidth="1" min="12" max="13" width="17.43"/>
  </cols>
  <sheetData>
    <row r="1" ht="6.0" customHeight="1"/>
    <row r="2">
      <c r="B2" s="1" t="s">
        <v>0</v>
      </c>
      <c r="C2" s="1" t="s">
        <v>1</v>
      </c>
      <c r="D2" s="2" t="s">
        <v>2</v>
      </c>
      <c r="E2" s="3" t="s">
        <v>3</v>
      </c>
      <c r="F2" s="3" t="s">
        <v>4</v>
      </c>
      <c r="G2" s="3" t="s">
        <v>5</v>
      </c>
      <c r="H2" s="3" t="s">
        <v>6</v>
      </c>
      <c r="I2" s="4" t="s">
        <v>7</v>
      </c>
      <c r="J2" s="1" t="s">
        <v>8</v>
      </c>
      <c r="K2" s="5" t="s">
        <v>9</v>
      </c>
      <c r="L2" s="4" t="s">
        <v>10</v>
      </c>
      <c r="M2" s="4" t="s">
        <v>11</v>
      </c>
      <c r="N2" s="6" t="s">
        <v>12</v>
      </c>
    </row>
    <row r="3">
      <c r="B3" s="7">
        <v>8.0</v>
      </c>
      <c r="C3" s="7" t="s">
        <v>13</v>
      </c>
      <c r="D3" s="8" t="s">
        <v>14</v>
      </c>
      <c r="E3" s="9">
        <v>44256.91527777778</v>
      </c>
      <c r="F3" s="10" t="s">
        <v>15</v>
      </c>
      <c r="G3" s="11"/>
      <c r="H3" s="12" t="s">
        <v>16</v>
      </c>
      <c r="I3" s="13" t="s">
        <v>17</v>
      </c>
      <c r="J3" s="14" t="s">
        <v>18</v>
      </c>
      <c r="K3" s="15" t="s">
        <v>19</v>
      </c>
      <c r="L3" s="16" t="s">
        <v>20</v>
      </c>
      <c r="M3" s="16" t="s">
        <v>21</v>
      </c>
      <c r="N3" s="17">
        <f>23.35+22.2+21.225+24.7</f>
        <v>91.475</v>
      </c>
    </row>
    <row r="4">
      <c r="B4" s="18">
        <v>14.0</v>
      </c>
      <c r="C4" s="18" t="s">
        <v>22</v>
      </c>
      <c r="D4" s="19" t="s">
        <v>23</v>
      </c>
      <c r="E4" s="20">
        <v>44255.69583333333</v>
      </c>
      <c r="F4" s="21" t="s">
        <v>15</v>
      </c>
      <c r="G4" s="22"/>
      <c r="H4" s="23" t="s">
        <v>16</v>
      </c>
      <c r="I4" s="24" t="s">
        <v>17</v>
      </c>
      <c r="J4" s="25" t="s">
        <v>24</v>
      </c>
      <c r="K4" s="26" t="s">
        <v>19</v>
      </c>
      <c r="L4" s="27" t="s">
        <v>25</v>
      </c>
      <c r="M4" s="28" t="s">
        <v>26</v>
      </c>
      <c r="N4" s="29">
        <f>23.05+22.2+21+22.1</f>
        <v>88.35</v>
      </c>
    </row>
    <row r="5">
      <c r="B5" s="7">
        <v>20.0</v>
      </c>
      <c r="C5" s="18" t="s">
        <v>27</v>
      </c>
      <c r="D5" s="19" t="s">
        <v>28</v>
      </c>
      <c r="E5" s="20">
        <v>44256.29236111111</v>
      </c>
      <c r="F5" s="21" t="s">
        <v>29</v>
      </c>
      <c r="G5" s="22"/>
      <c r="H5" s="23" t="s">
        <v>30</v>
      </c>
      <c r="I5" s="24" t="s">
        <v>31</v>
      </c>
      <c r="J5" s="25" t="s">
        <v>32</v>
      </c>
      <c r="K5" s="26" t="s">
        <v>33</v>
      </c>
      <c r="L5" s="28" t="s">
        <v>34</v>
      </c>
      <c r="M5" s="28" t="s">
        <v>35</v>
      </c>
      <c r="N5" s="29">
        <f>22.95+19.6+21.05+22.9</f>
        <v>86.5</v>
      </c>
    </row>
    <row r="6">
      <c r="B6" s="18">
        <v>23.0</v>
      </c>
      <c r="C6" s="18" t="s">
        <v>36</v>
      </c>
      <c r="D6" s="19" t="s">
        <v>37</v>
      </c>
      <c r="E6" s="30">
        <v>44256.80416666667</v>
      </c>
      <c r="F6" s="21" t="s">
        <v>15</v>
      </c>
      <c r="G6" s="22"/>
      <c r="H6" s="23" t="s">
        <v>38</v>
      </c>
      <c r="I6" s="24" t="s">
        <v>39</v>
      </c>
      <c r="J6" s="25" t="s">
        <v>40</v>
      </c>
      <c r="K6" s="26" t="s">
        <v>41</v>
      </c>
      <c r="L6" s="28" t="s">
        <v>42</v>
      </c>
      <c r="M6" s="28" t="s">
        <v>43</v>
      </c>
      <c r="N6" s="29">
        <f>23.5+19.4+16.45+23.3</f>
        <v>82.65</v>
      </c>
    </row>
    <row r="7">
      <c r="B7" s="7">
        <v>4.0</v>
      </c>
      <c r="C7" s="18" t="s">
        <v>44</v>
      </c>
      <c r="D7" s="19" t="s">
        <v>45</v>
      </c>
      <c r="E7" s="20">
        <v>44255.41458333333</v>
      </c>
      <c r="F7" s="21" t="s">
        <v>46</v>
      </c>
      <c r="G7" s="22"/>
      <c r="H7" s="23" t="s">
        <v>47</v>
      </c>
      <c r="I7" s="24" t="s">
        <v>48</v>
      </c>
      <c r="J7" s="25" t="s">
        <v>49</v>
      </c>
      <c r="K7" s="26" t="s">
        <v>50</v>
      </c>
      <c r="L7" s="28" t="s">
        <v>51</v>
      </c>
      <c r="M7" s="28" t="s">
        <v>52</v>
      </c>
      <c r="N7" s="29">
        <f>19.2+16.98+19.9+22.94</f>
        <v>79.02</v>
      </c>
    </row>
    <row r="8">
      <c r="B8" s="18">
        <v>16.0</v>
      </c>
      <c r="C8" s="18" t="s">
        <v>53</v>
      </c>
      <c r="D8" s="19" t="s">
        <v>54</v>
      </c>
      <c r="E8" s="31">
        <v>44256.65416666667</v>
      </c>
      <c r="F8" s="21" t="s">
        <v>15</v>
      </c>
      <c r="G8" s="22"/>
      <c r="H8" s="23" t="s">
        <v>55</v>
      </c>
      <c r="I8" s="24" t="s">
        <v>56</v>
      </c>
      <c r="J8" s="25" t="s">
        <v>57</v>
      </c>
      <c r="K8" s="26" t="s">
        <v>58</v>
      </c>
      <c r="L8" s="28" t="s">
        <v>59</v>
      </c>
      <c r="M8" s="28" t="s">
        <v>60</v>
      </c>
      <c r="N8" s="29">
        <f>21.67+19.2+18.54+18</f>
        <v>77.41</v>
      </c>
    </row>
    <row r="9">
      <c r="B9" s="7">
        <v>6.0</v>
      </c>
      <c r="C9" s="18" t="s">
        <v>61</v>
      </c>
      <c r="D9" s="19" t="s">
        <v>62</v>
      </c>
      <c r="E9" s="20">
        <v>44256.416666666664</v>
      </c>
      <c r="F9" s="21" t="s">
        <v>15</v>
      </c>
      <c r="G9" s="22"/>
      <c r="H9" s="23" t="s">
        <v>63</v>
      </c>
      <c r="I9" s="24" t="s">
        <v>64</v>
      </c>
      <c r="J9" s="25" t="s">
        <v>65</v>
      </c>
      <c r="K9" s="26" t="s">
        <v>66</v>
      </c>
      <c r="L9" s="28" t="s">
        <v>67</v>
      </c>
      <c r="M9" s="28" t="s">
        <v>68</v>
      </c>
      <c r="N9" s="29">
        <f>22+17.35+14.7+22.35</f>
        <v>76.4</v>
      </c>
    </row>
    <row r="10">
      <c r="B10" s="18">
        <v>17.0</v>
      </c>
      <c r="C10" s="18" t="s">
        <v>69</v>
      </c>
      <c r="D10" s="19" t="s">
        <v>70</v>
      </c>
      <c r="E10" s="20">
        <v>44256.146527777775</v>
      </c>
      <c r="F10" s="21" t="s">
        <v>15</v>
      </c>
      <c r="G10" s="22"/>
      <c r="H10" s="23" t="s">
        <v>71</v>
      </c>
      <c r="I10" s="24" t="s">
        <v>72</v>
      </c>
      <c r="J10" s="25" t="s">
        <v>73</v>
      </c>
      <c r="K10" s="26" t="s">
        <v>74</v>
      </c>
      <c r="L10" s="28" t="s">
        <v>75</v>
      </c>
      <c r="M10" s="28" t="s">
        <v>60</v>
      </c>
      <c r="N10" s="29">
        <f>21.34+18.3+17.79+18</f>
        <v>75.43</v>
      </c>
    </row>
    <row r="11">
      <c r="B11" s="7">
        <v>5.0</v>
      </c>
      <c r="C11" s="32" t="s">
        <v>76</v>
      </c>
      <c r="D11" s="19" t="s">
        <v>77</v>
      </c>
      <c r="E11" s="33">
        <v>44250.08819444444</v>
      </c>
      <c r="F11" s="34" t="s">
        <v>15</v>
      </c>
      <c r="G11" s="34" t="s">
        <v>46</v>
      </c>
      <c r="H11" s="19" t="s">
        <v>78</v>
      </c>
      <c r="I11" s="32" t="s">
        <v>79</v>
      </c>
      <c r="J11" s="25" t="s">
        <v>80</v>
      </c>
      <c r="K11" s="35" t="s">
        <v>81</v>
      </c>
      <c r="L11" s="36" t="s">
        <v>82</v>
      </c>
      <c r="M11" s="36" t="s">
        <v>83</v>
      </c>
      <c r="N11" s="29">
        <f>22.6+16.4+17.425+18.5</f>
        <v>74.925</v>
      </c>
    </row>
    <row r="12">
      <c r="A12" s="37"/>
      <c r="B12" s="18">
        <v>22.0</v>
      </c>
      <c r="C12" s="18" t="s">
        <v>84</v>
      </c>
      <c r="D12" s="19" t="s">
        <v>85</v>
      </c>
      <c r="E12" s="31">
        <v>44256.59305555555</v>
      </c>
      <c r="F12" s="21" t="s">
        <v>15</v>
      </c>
      <c r="G12" s="22"/>
      <c r="H12" s="23" t="s">
        <v>86</v>
      </c>
      <c r="I12" s="24" t="s">
        <v>87</v>
      </c>
      <c r="J12" s="25" t="s">
        <v>57</v>
      </c>
      <c r="K12" s="26" t="s">
        <v>88</v>
      </c>
      <c r="L12" s="28" t="s">
        <v>89</v>
      </c>
      <c r="M12" s="28" t="s">
        <v>90</v>
      </c>
      <c r="N12" s="29">
        <f>21.67+19+16+18.2</f>
        <v>74.87</v>
      </c>
    </row>
    <row r="13">
      <c r="B13" s="7">
        <v>18.0</v>
      </c>
      <c r="C13" s="18" t="s">
        <v>91</v>
      </c>
      <c r="D13" s="19" t="s">
        <v>92</v>
      </c>
      <c r="E13" s="20">
        <v>44256.134722222225</v>
      </c>
      <c r="F13" s="21" t="s">
        <v>29</v>
      </c>
      <c r="G13" s="22"/>
      <c r="H13" s="23" t="s">
        <v>93</v>
      </c>
      <c r="I13" s="24" t="s">
        <v>94</v>
      </c>
      <c r="J13" s="25" t="s">
        <v>95</v>
      </c>
      <c r="K13" s="26" t="s">
        <v>96</v>
      </c>
      <c r="L13" s="28" t="s">
        <v>97</v>
      </c>
      <c r="M13" s="28" t="s">
        <v>98</v>
      </c>
      <c r="N13" s="29">
        <f>22.2+16.9+16.22+16.4</f>
        <v>71.72</v>
      </c>
    </row>
    <row r="14">
      <c r="B14" s="18">
        <v>21.0</v>
      </c>
      <c r="C14" s="18" t="s">
        <v>99</v>
      </c>
      <c r="D14" s="19" t="s">
        <v>100</v>
      </c>
      <c r="E14" s="20">
        <v>44256.39027777778</v>
      </c>
      <c r="F14" s="21" t="s">
        <v>15</v>
      </c>
      <c r="G14" s="22"/>
      <c r="H14" s="23" t="s">
        <v>86</v>
      </c>
      <c r="I14" s="24" t="s">
        <v>87</v>
      </c>
      <c r="J14" s="25" t="s">
        <v>101</v>
      </c>
      <c r="K14" s="26" t="s">
        <v>102</v>
      </c>
      <c r="L14" s="38" t="s">
        <v>103</v>
      </c>
      <c r="M14" s="39">
        <v>44531.0</v>
      </c>
      <c r="N14" s="29">
        <f>22.66+20+16.05+12.1</f>
        <v>70.81</v>
      </c>
    </row>
    <row r="15">
      <c r="B15" s="7">
        <v>9.0</v>
      </c>
      <c r="C15" s="40" t="s">
        <v>104</v>
      </c>
      <c r="D15" s="41" t="s">
        <v>105</v>
      </c>
      <c r="E15" s="42">
        <v>44256.111805555556</v>
      </c>
      <c r="F15" s="43" t="s">
        <v>15</v>
      </c>
      <c r="G15" s="44"/>
      <c r="H15" s="45" t="s">
        <v>106</v>
      </c>
      <c r="I15" s="46" t="s">
        <v>107</v>
      </c>
      <c r="J15" s="47" t="s">
        <v>108</v>
      </c>
      <c r="K15" s="48" t="s">
        <v>109</v>
      </c>
      <c r="L15" s="49" t="s">
        <v>110</v>
      </c>
      <c r="M15" s="49" t="s">
        <v>111</v>
      </c>
      <c r="N15" s="29">
        <f>16.3+15.09+15.4+22.5</f>
        <v>69.29</v>
      </c>
    </row>
    <row r="16">
      <c r="B16" s="18">
        <v>24.0</v>
      </c>
      <c r="C16" s="18" t="s">
        <v>112</v>
      </c>
      <c r="D16" s="19" t="s">
        <v>113</v>
      </c>
      <c r="E16" s="20">
        <v>44256.49652777778</v>
      </c>
      <c r="F16" s="21" t="s">
        <v>46</v>
      </c>
      <c r="G16" s="22"/>
      <c r="H16" s="23" t="s">
        <v>114</v>
      </c>
      <c r="I16" s="24" t="s">
        <v>115</v>
      </c>
      <c r="J16" s="25" t="s">
        <v>116</v>
      </c>
      <c r="K16" s="26" t="s">
        <v>117</v>
      </c>
      <c r="L16" s="28" t="s">
        <v>118</v>
      </c>
      <c r="M16" s="28" t="s">
        <v>119</v>
      </c>
      <c r="N16" s="29">
        <f>22+14.8+17.95+13.8</f>
        <v>68.55</v>
      </c>
    </row>
    <row r="17">
      <c r="A17" s="50"/>
      <c r="B17" s="7">
        <v>10.0</v>
      </c>
      <c r="C17" s="18" t="s">
        <v>120</v>
      </c>
      <c r="D17" s="19" t="s">
        <v>121</v>
      </c>
      <c r="E17" s="20">
        <v>44256.20486111111</v>
      </c>
      <c r="F17" s="21" t="s">
        <v>122</v>
      </c>
      <c r="G17" s="22"/>
      <c r="H17" s="23" t="s">
        <v>123</v>
      </c>
      <c r="I17" s="24" t="s">
        <v>124</v>
      </c>
      <c r="J17" s="25" t="s">
        <v>125</v>
      </c>
      <c r="K17" s="26" t="s">
        <v>126</v>
      </c>
      <c r="L17" s="28" t="s">
        <v>127</v>
      </c>
      <c r="M17" s="28" t="s">
        <v>128</v>
      </c>
      <c r="N17" s="29">
        <f>15.4+17.99+14.1+20.9</f>
        <v>68.39</v>
      </c>
      <c r="O17" s="50"/>
      <c r="P17" s="50"/>
      <c r="Q17" s="50"/>
      <c r="R17" s="50"/>
      <c r="S17" s="50"/>
      <c r="T17" s="50"/>
      <c r="U17" s="50"/>
      <c r="V17" s="50"/>
      <c r="W17" s="50"/>
      <c r="X17" s="50"/>
      <c r="Y17" s="50"/>
      <c r="Z17" s="50"/>
      <c r="AA17" s="50"/>
      <c r="AB17" s="50"/>
      <c r="AC17" s="50"/>
      <c r="AD17" s="50"/>
      <c r="AE17" s="50"/>
      <c r="AF17" s="50"/>
    </row>
    <row r="18">
      <c r="B18" s="18">
        <v>12.0</v>
      </c>
      <c r="C18" s="18" t="s">
        <v>129</v>
      </c>
      <c r="D18" s="19" t="s">
        <v>130</v>
      </c>
      <c r="E18" s="20">
        <v>44256.05902777778</v>
      </c>
      <c r="F18" s="21" t="s">
        <v>46</v>
      </c>
      <c r="G18" s="22"/>
      <c r="H18" s="23" t="s">
        <v>131</v>
      </c>
      <c r="I18" s="24" t="s">
        <v>132</v>
      </c>
      <c r="J18" s="25" t="s">
        <v>133</v>
      </c>
      <c r="K18" s="26" t="s">
        <v>134</v>
      </c>
      <c r="L18" s="51" t="s">
        <v>135</v>
      </c>
      <c r="M18" s="28" t="s">
        <v>136</v>
      </c>
      <c r="N18" s="29">
        <f>21.5+17+15.71+14.1</f>
        <v>68.31</v>
      </c>
    </row>
    <row r="19">
      <c r="B19" s="7">
        <v>13.0</v>
      </c>
      <c r="C19" s="18" t="s">
        <v>137</v>
      </c>
      <c r="D19" s="19" t="s">
        <v>138</v>
      </c>
      <c r="E19" s="20">
        <v>44256.44375</v>
      </c>
      <c r="F19" s="21" t="s">
        <v>46</v>
      </c>
      <c r="G19" s="22"/>
      <c r="H19" s="23" t="s">
        <v>139</v>
      </c>
      <c r="I19" s="24" t="s">
        <v>140</v>
      </c>
      <c r="J19" s="25" t="s">
        <v>141</v>
      </c>
      <c r="K19" s="26" t="s">
        <v>142</v>
      </c>
      <c r="L19" s="28" t="s">
        <v>143</v>
      </c>
      <c r="M19" s="28" t="s">
        <v>119</v>
      </c>
      <c r="N19" s="29">
        <f>21.9+14+14.95+13.8</f>
        <v>64.65</v>
      </c>
    </row>
    <row r="20">
      <c r="B20" s="18">
        <v>3.0</v>
      </c>
      <c r="C20" s="18" t="s">
        <v>144</v>
      </c>
      <c r="D20" s="19" t="s">
        <v>145</v>
      </c>
      <c r="E20" s="20">
        <v>44251.583333333336</v>
      </c>
      <c r="F20" s="21" t="s">
        <v>46</v>
      </c>
      <c r="G20" s="22"/>
      <c r="H20" s="23" t="s">
        <v>146</v>
      </c>
      <c r="I20" s="24" t="s">
        <v>147</v>
      </c>
      <c r="J20" s="25" t="s">
        <v>57</v>
      </c>
      <c r="K20" s="26" t="s">
        <v>148</v>
      </c>
      <c r="L20" s="39">
        <v>44505.0</v>
      </c>
      <c r="M20" s="28" t="s">
        <v>149</v>
      </c>
      <c r="N20" s="29">
        <f>21.67+16.8+11.5+13.2</f>
        <v>63.17</v>
      </c>
    </row>
    <row r="21">
      <c r="B21" s="7">
        <v>19.0</v>
      </c>
      <c r="C21" s="18" t="s">
        <v>150</v>
      </c>
      <c r="D21" s="19" t="s">
        <v>151</v>
      </c>
      <c r="E21" s="20">
        <v>44255.649305555555</v>
      </c>
      <c r="F21" s="21" t="s">
        <v>15</v>
      </c>
      <c r="G21" s="22"/>
      <c r="H21" s="23" t="s">
        <v>152</v>
      </c>
      <c r="I21" s="24" t="s">
        <v>153</v>
      </c>
      <c r="J21" s="25" t="s">
        <v>116</v>
      </c>
      <c r="K21" s="26" t="s">
        <v>154</v>
      </c>
      <c r="L21" s="28" t="s">
        <v>155</v>
      </c>
      <c r="M21" s="39">
        <v>44416.0</v>
      </c>
      <c r="N21" s="29">
        <f>22+14.6+12.92+8.8</f>
        <v>58.32</v>
      </c>
    </row>
    <row r="22">
      <c r="B22" s="18">
        <v>11.0</v>
      </c>
      <c r="C22" s="18" t="s">
        <v>156</v>
      </c>
      <c r="D22" s="19" t="s">
        <v>157</v>
      </c>
      <c r="E22" s="20">
        <v>44255.07916666667</v>
      </c>
      <c r="F22" s="21" t="s">
        <v>158</v>
      </c>
      <c r="G22" s="22"/>
      <c r="H22" s="23" t="s">
        <v>131</v>
      </c>
      <c r="I22" s="24" t="s">
        <v>132</v>
      </c>
      <c r="J22" s="25" t="s">
        <v>159</v>
      </c>
      <c r="K22" s="26" t="s">
        <v>160</v>
      </c>
      <c r="L22" s="39">
        <v>44486.0</v>
      </c>
      <c r="M22" s="28" t="s">
        <v>111</v>
      </c>
      <c r="N22" s="29">
        <f>20.84+11+10.17+16.3</f>
        <v>58.31</v>
      </c>
    </row>
    <row r="23">
      <c r="B23" s="7">
        <v>7.0</v>
      </c>
      <c r="C23" s="18" t="s">
        <v>161</v>
      </c>
      <c r="D23" s="19" t="s">
        <v>162</v>
      </c>
      <c r="E23" s="30">
        <v>44256.65347222222</v>
      </c>
      <c r="F23" s="21" t="s">
        <v>46</v>
      </c>
      <c r="G23" s="22"/>
      <c r="H23" s="23" t="s">
        <v>63</v>
      </c>
      <c r="I23" s="24" t="s">
        <v>64</v>
      </c>
      <c r="J23" s="25" t="s">
        <v>163</v>
      </c>
      <c r="K23" s="26" t="s">
        <v>164</v>
      </c>
      <c r="L23" s="39">
        <v>44494.0</v>
      </c>
      <c r="M23" s="39">
        <v>44477.0</v>
      </c>
      <c r="N23" s="29">
        <f>10.8+10.25+11.7+18.38</f>
        <v>51.13</v>
      </c>
    </row>
    <row r="24">
      <c r="B24" s="18">
        <v>2.0</v>
      </c>
      <c r="C24" s="18" t="s">
        <v>165</v>
      </c>
      <c r="D24" s="19" t="s">
        <v>166</v>
      </c>
      <c r="E24" s="20">
        <v>44233.23125</v>
      </c>
      <c r="F24" s="21" t="s">
        <v>46</v>
      </c>
      <c r="G24" s="22"/>
      <c r="H24" s="23" t="s">
        <v>55</v>
      </c>
      <c r="I24" s="24" t="s">
        <v>56</v>
      </c>
      <c r="J24" s="25" t="s">
        <v>167</v>
      </c>
      <c r="K24" s="26" t="s">
        <v>168</v>
      </c>
      <c r="L24" s="52">
        <v>44539.0</v>
      </c>
      <c r="M24" s="39">
        <v>44504.0</v>
      </c>
      <c r="N24" s="29">
        <f>18.82+8.5+12.09+11.4</f>
        <v>50.81</v>
      </c>
    </row>
    <row r="25">
      <c r="B25" s="7">
        <v>1.0</v>
      </c>
      <c r="C25" s="18" t="s">
        <v>169</v>
      </c>
      <c r="D25" s="19" t="s">
        <v>170</v>
      </c>
      <c r="E25" s="20">
        <v>44254.06805555556</v>
      </c>
      <c r="F25" s="21" t="s">
        <v>15</v>
      </c>
      <c r="G25" s="21" t="s">
        <v>46</v>
      </c>
      <c r="H25" s="23" t="s">
        <v>171</v>
      </c>
      <c r="I25" s="24" t="s">
        <v>153</v>
      </c>
      <c r="J25" s="25" t="s">
        <v>89</v>
      </c>
      <c r="K25" s="26" t="s">
        <v>172</v>
      </c>
      <c r="L25" s="28" t="s">
        <v>173</v>
      </c>
      <c r="M25" s="39">
        <v>44503.0</v>
      </c>
      <c r="N25" s="29">
        <f>16+8.5+10.58+11.3</f>
        <v>46.38</v>
      </c>
    </row>
    <row r="26">
      <c r="B26" s="53">
        <v>15.0</v>
      </c>
      <c r="C26" s="53" t="s">
        <v>174</v>
      </c>
      <c r="D26" s="54" t="s">
        <v>175</v>
      </c>
      <c r="E26" s="55">
        <v>44255.0</v>
      </c>
      <c r="F26" s="56" t="s">
        <v>176</v>
      </c>
      <c r="G26" s="57"/>
      <c r="H26" s="58" t="s">
        <v>177</v>
      </c>
      <c r="I26" s="59"/>
      <c r="J26" s="60" t="s">
        <v>178</v>
      </c>
      <c r="K26" s="61" t="s">
        <v>179</v>
      </c>
      <c r="L26" s="62" t="s">
        <v>180</v>
      </c>
      <c r="M26" s="62" t="s">
        <v>181</v>
      </c>
      <c r="N26" s="63">
        <f>3+7+4.875+0.5</f>
        <v>15.375</v>
      </c>
    </row>
    <row r="27">
      <c r="J27" s="64"/>
      <c r="K27" s="65"/>
      <c r="L27" s="64"/>
      <c r="M27" s="64"/>
    </row>
    <row r="28">
      <c r="D28" s="66" t="s">
        <v>182</v>
      </c>
      <c r="E28" s="66" t="s">
        <v>183</v>
      </c>
      <c r="F28" s="67">
        <v>44256.541666666664</v>
      </c>
      <c r="I28" s="68" t="s">
        <v>184</v>
      </c>
      <c r="J28" s="69" t="s">
        <v>185</v>
      </c>
      <c r="K28" s="69" t="s">
        <v>186</v>
      </c>
      <c r="L28" s="70" t="s">
        <v>187</v>
      </c>
      <c r="M28" s="69" t="s">
        <v>188</v>
      </c>
      <c r="N28" s="69"/>
      <c r="O28" s="69"/>
    </row>
    <row r="29">
      <c r="I29" s="68" t="s">
        <v>189</v>
      </c>
      <c r="J29" s="69" t="s">
        <v>190</v>
      </c>
      <c r="K29" s="69" t="s">
        <v>191</v>
      </c>
      <c r="L29" s="70" t="s">
        <v>192</v>
      </c>
      <c r="M29" s="69" t="s">
        <v>193</v>
      </c>
      <c r="N29" s="69"/>
      <c r="O29" s="69"/>
    </row>
    <row r="30">
      <c r="J30" s="64"/>
      <c r="K30" s="64"/>
      <c r="L30" s="64"/>
      <c r="M30" s="64"/>
    </row>
  </sheetData>
  <customSheetViews>
    <customSheetView guid="{BD8F9422-F233-45B2-B30C-7448F3EF420D}" filter="1" showAutoFilter="1">
      <autoFilter ref="$B$2:$M$27">
        <sortState ref="B2:M27">
          <sortCondition ref="E2:E27"/>
        </sortState>
      </autoFilter>
    </customSheetView>
    <customSheetView guid="{CF0E7901-31B0-4604-B25F-305DDBFBEF54}" filter="1" showAutoFilter="1">
      <autoFilter ref="$B$2:$M$26">
        <sortState ref="B2:M26">
          <sortCondition ref="B2:B26"/>
        </sortState>
      </autoFilter>
    </customSheetView>
  </customSheetViews>
  <hyperlinks>
    <hyperlink r:id="rId1" ref="K2"/>
    <hyperlink r:id="rId2" ref="F3"/>
    <hyperlink r:id="rId3" ref="J3"/>
    <hyperlink r:id="rId4" ref="K3"/>
    <hyperlink r:id="rId5" ref="L3"/>
    <hyperlink r:id="rId6" ref="M3"/>
    <hyperlink r:id="rId7" ref="F4"/>
    <hyperlink r:id="rId8" ref="J4"/>
    <hyperlink r:id="rId9" ref="K4"/>
    <hyperlink r:id="rId10" ref="L4"/>
    <hyperlink r:id="rId11" ref="M4"/>
    <hyperlink r:id="rId12" location="ampcdckrUaCwM-v1s_-IUpMFcS6SMnx529bKxxzURiU" ref="F5"/>
    <hyperlink r:id="rId13" ref="J5"/>
    <hyperlink r:id="rId14" ref="K5"/>
    <hyperlink r:id="rId15" ref="L5"/>
    <hyperlink r:id="rId16" ref="M5"/>
    <hyperlink r:id="rId17" ref="F6"/>
    <hyperlink r:id="rId18" ref="J6"/>
    <hyperlink r:id="rId19" ref="K6"/>
    <hyperlink r:id="rId20" ref="L6"/>
    <hyperlink r:id="rId21" ref="M6"/>
    <hyperlink r:id="rId22" ref="F7"/>
    <hyperlink r:id="rId23" ref="J7"/>
    <hyperlink r:id="rId24" ref="K7"/>
    <hyperlink r:id="rId25" ref="L7"/>
    <hyperlink r:id="rId26" ref="M7"/>
    <hyperlink r:id="rId27" ref="F8"/>
    <hyperlink r:id="rId28" ref="J8"/>
    <hyperlink r:id="rId29" ref="K8"/>
    <hyperlink r:id="rId30" ref="L8"/>
    <hyperlink r:id="rId31" ref="M8"/>
    <hyperlink r:id="rId32" ref="F9"/>
    <hyperlink r:id="rId33" ref="J9"/>
    <hyperlink r:id="rId34" ref="K9"/>
    <hyperlink r:id="rId35" ref="L9"/>
    <hyperlink r:id="rId36" ref="M9"/>
    <hyperlink r:id="rId37" ref="F10"/>
    <hyperlink r:id="rId38" ref="J10"/>
    <hyperlink r:id="rId39" ref="K10"/>
    <hyperlink r:id="rId40" ref="L10"/>
    <hyperlink r:id="rId41" ref="M10"/>
    <hyperlink r:id="rId42" ref="F11"/>
    <hyperlink r:id="rId43" ref="G11"/>
    <hyperlink r:id="rId44" ref="J11"/>
    <hyperlink r:id="rId45" ref="K11"/>
    <hyperlink r:id="rId46" ref="L11"/>
    <hyperlink r:id="rId47" ref="M11"/>
    <hyperlink r:id="rId48" ref="F12"/>
    <hyperlink r:id="rId49" ref="J12"/>
    <hyperlink r:id="rId50" ref="K12"/>
    <hyperlink r:id="rId51" ref="L12"/>
    <hyperlink r:id="rId52" ref="M12"/>
    <hyperlink r:id="rId53" location="YfJ3t_VV-AtFF5cloFZ_MEGQfNLZ9mRJe4jc1ZDKdQU" ref="F13"/>
    <hyperlink r:id="rId54" ref="J13"/>
    <hyperlink r:id="rId55" ref="K13"/>
    <hyperlink r:id="rId56" ref="L13"/>
    <hyperlink r:id="rId57" ref="M13"/>
    <hyperlink r:id="rId58" ref="F14"/>
    <hyperlink r:id="rId59" ref="J14"/>
    <hyperlink r:id="rId60" ref="K14"/>
    <hyperlink r:id="rId61" ref="L14"/>
    <hyperlink r:id="rId62" ref="M14"/>
    <hyperlink r:id="rId63" ref="F15"/>
    <hyperlink r:id="rId64" ref="J15"/>
    <hyperlink r:id="rId65" ref="K15"/>
    <hyperlink r:id="rId66" ref="L15"/>
    <hyperlink r:id="rId67" ref="M15"/>
    <hyperlink r:id="rId68" ref="F16"/>
    <hyperlink r:id="rId69" ref="J16"/>
    <hyperlink r:id="rId70" ref="K16"/>
    <hyperlink r:id="rId71" ref="L16"/>
    <hyperlink r:id="rId72" ref="M16"/>
    <hyperlink r:id="rId73" ref="F17"/>
    <hyperlink r:id="rId74" ref="J17"/>
    <hyperlink r:id="rId75" ref="K17"/>
    <hyperlink r:id="rId76" ref="L17"/>
    <hyperlink r:id="rId77" ref="M17"/>
    <hyperlink r:id="rId78" ref="F18"/>
    <hyperlink r:id="rId79" ref="J18"/>
    <hyperlink r:id="rId80" ref="K18"/>
    <hyperlink r:id="rId81" ref="L18"/>
    <hyperlink r:id="rId82" ref="M18"/>
    <hyperlink r:id="rId83" ref="F19"/>
    <hyperlink r:id="rId84" ref="J19"/>
    <hyperlink r:id="rId85" ref="K19"/>
    <hyperlink r:id="rId86" ref="L19"/>
    <hyperlink r:id="rId87" ref="M19"/>
    <hyperlink r:id="rId88" ref="F20"/>
    <hyperlink r:id="rId89" ref="J20"/>
    <hyperlink r:id="rId90" ref="K20"/>
    <hyperlink r:id="rId91" ref="L20"/>
    <hyperlink r:id="rId92" ref="M20"/>
    <hyperlink r:id="rId93" ref="F21"/>
    <hyperlink r:id="rId94" ref="J21"/>
    <hyperlink r:id="rId95" ref="K21"/>
    <hyperlink r:id="rId96" ref="L21"/>
    <hyperlink r:id="rId97" ref="M21"/>
    <hyperlink r:id="rId98" ref="F22"/>
    <hyperlink r:id="rId99" ref="J22"/>
    <hyperlink r:id="rId100" ref="K22"/>
    <hyperlink r:id="rId101" ref="L22"/>
    <hyperlink r:id="rId102" ref="M22"/>
    <hyperlink r:id="rId103" ref="F23"/>
    <hyperlink r:id="rId104" ref="J23"/>
    <hyperlink r:id="rId105" ref="K23"/>
    <hyperlink r:id="rId106" ref="L23"/>
    <hyperlink r:id="rId107" ref="M23"/>
    <hyperlink r:id="rId108" ref="F24"/>
    <hyperlink r:id="rId109" ref="J24"/>
    <hyperlink r:id="rId110" ref="K24"/>
    <hyperlink r:id="rId111" ref="L24"/>
    <hyperlink r:id="rId112" ref="M24"/>
    <hyperlink r:id="rId113" ref="F25"/>
    <hyperlink r:id="rId114" ref="G25"/>
    <hyperlink r:id="rId115" ref="J25"/>
    <hyperlink r:id="rId116" ref="K25"/>
    <hyperlink r:id="rId117" ref="L25"/>
    <hyperlink r:id="rId118" ref="M25"/>
    <hyperlink r:id="rId119" ref="F26"/>
    <hyperlink r:id="rId120" ref="J26"/>
    <hyperlink r:id="rId121" ref="K26"/>
    <hyperlink r:id="rId122" ref="L26"/>
    <hyperlink r:id="rId123" ref="M26"/>
  </hyperlinks>
  <drawing r:id="rId124"/>
  <tableParts count="2">
    <tablePart r:id="rId127"/>
    <tablePart r:id="rId128"/>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ht="171.0" customHeight="1">
      <c r="A1" s="71"/>
      <c r="B1" s="71"/>
      <c r="C1" s="71"/>
      <c r="D1" s="71"/>
      <c r="E1" s="71"/>
      <c r="F1" s="71"/>
      <c r="G1" s="71"/>
      <c r="H1" s="71"/>
      <c r="I1" s="71"/>
    </row>
    <row r="2">
      <c r="A2" s="71"/>
      <c r="B2" s="72" t="s">
        <v>194</v>
      </c>
      <c r="C2" s="73"/>
      <c r="D2" s="73"/>
      <c r="E2" s="73"/>
      <c r="F2" s="73"/>
      <c r="G2" s="73"/>
      <c r="H2" s="74"/>
      <c r="I2" s="75"/>
    </row>
    <row r="3">
      <c r="A3" s="71"/>
      <c r="B3" s="76"/>
      <c r="H3" s="77"/>
      <c r="I3" s="75"/>
    </row>
    <row r="4">
      <c r="A4" s="71"/>
      <c r="B4" s="76"/>
      <c r="H4" s="77"/>
      <c r="I4" s="75"/>
    </row>
    <row r="5">
      <c r="A5" s="71"/>
      <c r="B5" s="76"/>
      <c r="H5" s="77"/>
      <c r="I5" s="75"/>
    </row>
    <row r="6">
      <c r="A6" s="71"/>
      <c r="B6" s="78"/>
      <c r="C6" s="79"/>
      <c r="D6" s="79"/>
      <c r="E6" s="79"/>
      <c r="F6" s="79"/>
      <c r="G6" s="79"/>
      <c r="H6" s="80"/>
      <c r="I6" s="71"/>
    </row>
    <row r="7">
      <c r="A7" s="71"/>
      <c r="B7" s="81" t="s">
        <v>195</v>
      </c>
      <c r="C7" s="82"/>
      <c r="D7" s="82"/>
      <c r="E7" s="82"/>
      <c r="F7" s="82"/>
      <c r="G7" s="82"/>
      <c r="H7" s="83"/>
      <c r="I7" s="71"/>
    </row>
    <row r="8">
      <c r="A8" s="71"/>
      <c r="B8" s="84" t="s">
        <v>196</v>
      </c>
      <c r="C8" s="82"/>
      <c r="D8" s="82"/>
      <c r="E8" s="82"/>
      <c r="F8" s="82"/>
      <c r="G8" s="82"/>
      <c r="H8" s="83"/>
      <c r="I8" s="71"/>
    </row>
    <row r="9">
      <c r="A9" s="71"/>
      <c r="B9" s="85" t="s">
        <v>197</v>
      </c>
      <c r="C9" s="82"/>
      <c r="D9" s="82"/>
      <c r="E9" s="82"/>
      <c r="F9" s="82"/>
      <c r="G9" s="82"/>
      <c r="H9" s="83"/>
      <c r="I9" s="71"/>
    </row>
    <row r="10">
      <c r="A10" s="71"/>
      <c r="B10" s="84" t="s">
        <v>198</v>
      </c>
      <c r="C10" s="82"/>
      <c r="D10" s="82"/>
      <c r="E10" s="82"/>
      <c r="F10" s="82"/>
      <c r="G10" s="82"/>
      <c r="H10" s="83"/>
      <c r="I10" s="71"/>
    </row>
    <row r="11">
      <c r="A11" s="71"/>
      <c r="B11" s="84" t="s">
        <v>199</v>
      </c>
      <c r="C11" s="82"/>
      <c r="D11" s="82"/>
      <c r="E11" s="82"/>
      <c r="F11" s="82"/>
      <c r="G11" s="82"/>
      <c r="H11" s="83"/>
      <c r="I11" s="71"/>
    </row>
    <row r="12">
      <c r="A12" s="71"/>
      <c r="B12" s="84" t="s">
        <v>200</v>
      </c>
      <c r="C12" s="82"/>
      <c r="D12" s="82"/>
      <c r="E12" s="82"/>
      <c r="F12" s="82"/>
      <c r="G12" s="82"/>
      <c r="H12" s="83"/>
      <c r="I12" s="71"/>
    </row>
    <row r="13">
      <c r="A13" s="71"/>
      <c r="B13" s="84" t="s">
        <v>201</v>
      </c>
      <c r="C13" s="82"/>
      <c r="D13" s="82"/>
      <c r="E13" s="82"/>
      <c r="F13" s="82"/>
      <c r="G13" s="82"/>
      <c r="H13" s="83"/>
      <c r="I13" s="71"/>
    </row>
    <row r="14">
      <c r="A14" s="71"/>
      <c r="B14" s="71"/>
      <c r="C14" s="71"/>
      <c r="D14" s="71"/>
      <c r="E14" s="71"/>
      <c r="F14" s="71"/>
      <c r="G14" s="71"/>
      <c r="H14" s="71"/>
      <c r="I14" s="71"/>
    </row>
    <row r="15">
      <c r="A15" s="71"/>
      <c r="B15" s="81" t="s">
        <v>202</v>
      </c>
      <c r="C15" s="82"/>
      <c r="D15" s="82"/>
      <c r="E15" s="82"/>
      <c r="F15" s="82"/>
      <c r="G15" s="82"/>
      <c r="H15" s="83"/>
      <c r="I15" s="71"/>
    </row>
    <row r="16">
      <c r="A16" s="71"/>
      <c r="B16" s="84" t="s">
        <v>203</v>
      </c>
      <c r="C16" s="82"/>
      <c r="D16" s="82"/>
      <c r="E16" s="82"/>
      <c r="F16" s="82"/>
      <c r="G16" s="82"/>
      <c r="H16" s="83"/>
      <c r="I16" s="71"/>
    </row>
    <row r="17">
      <c r="A17" s="71"/>
      <c r="B17" s="84" t="s">
        <v>204</v>
      </c>
      <c r="C17" s="82"/>
      <c r="D17" s="82"/>
      <c r="E17" s="82"/>
      <c r="F17" s="82"/>
      <c r="G17" s="82"/>
      <c r="H17" s="83"/>
      <c r="I17" s="71"/>
    </row>
    <row r="18">
      <c r="A18" s="71"/>
      <c r="B18" s="84" t="s">
        <v>205</v>
      </c>
      <c r="C18" s="82"/>
      <c r="D18" s="82"/>
      <c r="E18" s="82"/>
      <c r="F18" s="82"/>
      <c r="G18" s="82"/>
      <c r="H18" s="83"/>
      <c r="I18" s="71"/>
    </row>
    <row r="19">
      <c r="A19" s="71"/>
      <c r="B19" s="71"/>
      <c r="C19" s="71"/>
      <c r="D19" s="71"/>
      <c r="E19" s="71"/>
      <c r="F19" s="71"/>
      <c r="G19" s="71"/>
      <c r="H19" s="71"/>
      <c r="I19" s="71"/>
    </row>
    <row r="20">
      <c r="A20" s="71"/>
      <c r="B20" s="86" t="s">
        <v>206</v>
      </c>
      <c r="C20" s="73"/>
      <c r="D20" s="73"/>
      <c r="E20" s="73"/>
      <c r="F20" s="73"/>
      <c r="G20" s="73"/>
      <c r="H20" s="74"/>
      <c r="I20" s="71"/>
    </row>
    <row r="21">
      <c r="A21" s="71"/>
      <c r="B21" s="78"/>
      <c r="C21" s="79"/>
      <c r="D21" s="79"/>
      <c r="E21" s="79"/>
      <c r="F21" s="79"/>
      <c r="G21" s="79"/>
      <c r="H21" s="80"/>
      <c r="I21" s="71"/>
    </row>
    <row r="22">
      <c r="A22" s="71"/>
      <c r="B22" s="71"/>
      <c r="C22" s="71"/>
      <c r="D22" s="71"/>
      <c r="E22" s="71"/>
      <c r="F22" s="71"/>
      <c r="G22" s="71"/>
      <c r="H22" s="71"/>
      <c r="I22" s="71"/>
    </row>
    <row r="23">
      <c r="A23" s="71"/>
      <c r="B23" s="81" t="s">
        <v>207</v>
      </c>
      <c r="C23" s="82"/>
      <c r="D23" s="82"/>
      <c r="E23" s="82"/>
      <c r="F23" s="82"/>
      <c r="G23" s="82"/>
      <c r="H23" s="83"/>
      <c r="I23" s="71"/>
    </row>
    <row r="24">
      <c r="A24" s="71"/>
      <c r="B24" s="84" t="s">
        <v>208</v>
      </c>
      <c r="C24" s="82"/>
      <c r="D24" s="82"/>
      <c r="E24" s="82"/>
      <c r="F24" s="82"/>
      <c r="G24" s="82"/>
      <c r="H24" s="83"/>
      <c r="I24" s="71"/>
    </row>
    <row r="25">
      <c r="A25" s="71"/>
      <c r="B25" s="71"/>
      <c r="C25" s="71"/>
      <c r="D25" s="71"/>
      <c r="E25" s="71"/>
      <c r="F25" s="71"/>
      <c r="G25" s="71"/>
      <c r="H25" s="71"/>
      <c r="I25" s="71"/>
    </row>
    <row r="26">
      <c r="A26" s="71"/>
      <c r="B26" s="81" t="s">
        <v>209</v>
      </c>
      <c r="C26" s="82"/>
      <c r="D26" s="82"/>
      <c r="E26" s="82"/>
      <c r="F26" s="82"/>
      <c r="G26" s="82"/>
      <c r="H26" s="83"/>
      <c r="I26" s="71"/>
    </row>
    <row r="27">
      <c r="A27" s="71"/>
      <c r="B27" s="87" t="s">
        <v>210</v>
      </c>
      <c r="C27" s="73"/>
      <c r="D27" s="73"/>
      <c r="E27" s="73"/>
      <c r="F27" s="73"/>
      <c r="G27" s="73"/>
      <c r="H27" s="74"/>
      <c r="I27" s="71"/>
    </row>
    <row r="28">
      <c r="A28" s="71"/>
      <c r="B28" s="76"/>
      <c r="H28" s="77"/>
      <c r="I28" s="71"/>
    </row>
    <row r="29">
      <c r="A29" s="71"/>
      <c r="B29" s="76"/>
      <c r="H29" s="77"/>
      <c r="I29" s="71"/>
    </row>
    <row r="30">
      <c r="A30" s="71"/>
      <c r="B30" s="76"/>
      <c r="H30" s="77"/>
      <c r="I30" s="71"/>
    </row>
    <row r="31">
      <c r="A31" s="71"/>
      <c r="B31" s="78"/>
      <c r="C31" s="79"/>
      <c r="D31" s="79"/>
      <c r="E31" s="79"/>
      <c r="F31" s="79"/>
      <c r="G31" s="79"/>
      <c r="H31" s="80"/>
      <c r="I31" s="71"/>
    </row>
    <row r="32">
      <c r="A32" s="71"/>
      <c r="B32" s="71"/>
      <c r="C32" s="71"/>
      <c r="D32" s="71"/>
      <c r="E32" s="71"/>
      <c r="F32" s="71"/>
      <c r="G32" s="71"/>
      <c r="H32" s="71"/>
      <c r="I32" s="71"/>
    </row>
    <row r="33">
      <c r="A33" s="71"/>
      <c r="B33" s="71"/>
      <c r="C33" s="71"/>
      <c r="D33" s="71"/>
      <c r="E33" s="71"/>
      <c r="F33" s="71"/>
      <c r="G33" s="71"/>
      <c r="H33" s="71"/>
      <c r="I33" s="71"/>
    </row>
    <row r="34">
      <c r="A34" s="71"/>
      <c r="B34" s="71"/>
      <c r="C34" s="71"/>
      <c r="D34" s="71"/>
      <c r="E34" s="71"/>
      <c r="F34" s="71"/>
      <c r="G34" s="71"/>
      <c r="H34" s="71"/>
      <c r="I34" s="71"/>
    </row>
    <row r="35">
      <c r="A35" s="71"/>
      <c r="B35" s="71"/>
      <c r="C35" s="71"/>
      <c r="D35" s="71"/>
      <c r="E35" s="71"/>
      <c r="F35" s="71"/>
      <c r="G35" s="71"/>
      <c r="H35" s="71"/>
      <c r="I35" s="71"/>
    </row>
  </sheetData>
  <mergeCells count="17">
    <mergeCell ref="B2:H6"/>
    <mergeCell ref="B7:H7"/>
    <mergeCell ref="B8:H8"/>
    <mergeCell ref="B9:H9"/>
    <mergeCell ref="B10:H10"/>
    <mergeCell ref="B11:H11"/>
    <mergeCell ref="B12:H12"/>
    <mergeCell ref="B24:H24"/>
    <mergeCell ref="B26:H26"/>
    <mergeCell ref="B27:H31"/>
    <mergeCell ref="B13:H13"/>
    <mergeCell ref="B15:H15"/>
    <mergeCell ref="B16:H16"/>
    <mergeCell ref="B17:H17"/>
    <mergeCell ref="B18:H18"/>
    <mergeCell ref="B20:H21"/>
    <mergeCell ref="B23:H23"/>
  </mergeCells>
  <hyperlinks>
    <hyperlink r:id="rId1" ref="B2"/>
  </hyperlinks>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93.57"/>
  </cols>
  <sheetData>
    <row r="1">
      <c r="A1" s="88"/>
      <c r="B1" s="88"/>
      <c r="C1" s="88"/>
    </row>
    <row r="2">
      <c r="A2" s="88"/>
      <c r="B2" s="89" t="s">
        <v>211</v>
      </c>
      <c r="C2" s="88"/>
    </row>
    <row r="3">
      <c r="A3" s="88"/>
      <c r="B3" s="90"/>
      <c r="C3" s="88"/>
    </row>
    <row r="4">
      <c r="A4" s="88"/>
      <c r="B4" s="91" t="s">
        <v>212</v>
      </c>
      <c r="C4" s="88"/>
    </row>
    <row r="5">
      <c r="A5" s="88"/>
      <c r="B5" s="92" t="s">
        <v>213</v>
      </c>
      <c r="C5" s="88"/>
    </row>
    <row r="6">
      <c r="A6" s="88"/>
      <c r="B6" s="90" t="s">
        <v>214</v>
      </c>
      <c r="C6" s="88"/>
    </row>
    <row r="7">
      <c r="A7" s="88"/>
      <c r="B7" s="90" t="s">
        <v>215</v>
      </c>
      <c r="C7" s="88"/>
    </row>
    <row r="8">
      <c r="A8" s="88"/>
      <c r="B8" s="90" t="s">
        <v>216</v>
      </c>
      <c r="C8" s="88"/>
    </row>
    <row r="9">
      <c r="A9" s="88"/>
      <c r="B9" s="88"/>
      <c r="C9" s="88"/>
    </row>
    <row r="10">
      <c r="A10" s="88"/>
      <c r="B10" s="93" t="s">
        <v>217</v>
      </c>
      <c r="C10" s="88"/>
    </row>
    <row r="11">
      <c r="A11" s="88"/>
      <c r="B11" s="90" t="s">
        <v>218</v>
      </c>
      <c r="C11" s="88"/>
    </row>
    <row r="12">
      <c r="A12" s="88"/>
      <c r="B12" s="93" t="s">
        <v>219</v>
      </c>
      <c r="C12" s="88"/>
    </row>
    <row r="13">
      <c r="A13" s="88"/>
      <c r="B13" s="93" t="s">
        <v>220</v>
      </c>
      <c r="C13" s="88"/>
    </row>
    <row r="14">
      <c r="A14" s="88"/>
      <c r="B14" s="88"/>
      <c r="C14" s="88"/>
    </row>
    <row r="15">
      <c r="A15" s="88"/>
      <c r="B15" s="92" t="s">
        <v>221</v>
      </c>
      <c r="C15" s="88"/>
    </row>
    <row r="16">
      <c r="A16" s="88"/>
      <c r="B16" s="93" t="s">
        <v>222</v>
      </c>
      <c r="C16" s="88"/>
    </row>
    <row r="17">
      <c r="A17" s="88"/>
      <c r="B17" s="88"/>
      <c r="C17" s="88"/>
    </row>
    <row r="18">
      <c r="A18" s="88"/>
      <c r="B18" s="90" t="s">
        <v>223</v>
      </c>
      <c r="C18" s="88"/>
    </row>
    <row r="19">
      <c r="A19" s="88"/>
      <c r="B19" s="90" t="s">
        <v>224</v>
      </c>
      <c r="C19" s="88"/>
    </row>
    <row r="20">
      <c r="A20" s="88"/>
      <c r="B20" s="90" t="s">
        <v>225</v>
      </c>
      <c r="C20" s="88"/>
    </row>
    <row r="21">
      <c r="A21" s="88"/>
      <c r="B21" s="93" t="s">
        <v>226</v>
      </c>
      <c r="C21" s="88"/>
    </row>
    <row r="22">
      <c r="A22" s="88"/>
      <c r="B22" s="88"/>
      <c r="C22" s="88"/>
    </row>
    <row r="23">
      <c r="A23" s="88"/>
      <c r="B23" s="92" t="s">
        <v>227</v>
      </c>
      <c r="C23" s="88"/>
    </row>
    <row r="24">
      <c r="A24" s="88"/>
      <c r="B24" s="90" t="s">
        <v>228</v>
      </c>
      <c r="C24" s="88"/>
    </row>
    <row r="25">
      <c r="A25" s="90"/>
      <c r="B25" s="90" t="s">
        <v>229</v>
      </c>
      <c r="C25" s="88"/>
    </row>
    <row r="26">
      <c r="A26" s="88"/>
      <c r="B26" s="93" t="s">
        <v>230</v>
      </c>
      <c r="C26" s="88"/>
    </row>
    <row r="27">
      <c r="A27" s="88"/>
      <c r="B27" s="88"/>
      <c r="C27" s="88"/>
    </row>
    <row r="28">
      <c r="A28" s="88"/>
      <c r="B28" s="90" t="s">
        <v>231</v>
      </c>
      <c r="C28" s="88"/>
    </row>
    <row r="29">
      <c r="A29" s="88"/>
      <c r="B29" s="90" t="s">
        <v>232</v>
      </c>
      <c r="C29" s="88"/>
    </row>
    <row r="30">
      <c r="A30" s="88"/>
      <c r="B30" s="90" t="s">
        <v>233</v>
      </c>
      <c r="C30" s="88"/>
    </row>
    <row r="31">
      <c r="A31" s="88"/>
      <c r="B31" s="90" t="s">
        <v>234</v>
      </c>
      <c r="C31" s="88"/>
    </row>
    <row r="32">
      <c r="A32" s="88"/>
      <c r="B32" s="90"/>
      <c r="C32" s="88"/>
    </row>
    <row r="33">
      <c r="A33" s="88"/>
      <c r="B33" s="88"/>
      <c r="C33" s="88"/>
    </row>
    <row r="34">
      <c r="A34" s="88"/>
      <c r="B34" s="88"/>
      <c r="C34" s="88"/>
    </row>
    <row r="35">
      <c r="A35" s="88"/>
      <c r="B35" s="88"/>
      <c r="C35" s="88"/>
    </row>
    <row r="36">
      <c r="A36" s="88"/>
      <c r="B36" s="88"/>
      <c r="C36" s="88"/>
    </row>
    <row r="37">
      <c r="A37" s="88"/>
      <c r="B37" s="88"/>
      <c r="C37" s="88"/>
    </row>
    <row r="38">
      <c r="A38" s="88"/>
      <c r="B38" s="88"/>
      <c r="C38" s="88"/>
    </row>
    <row r="39">
      <c r="A39" s="88"/>
      <c r="B39" s="88"/>
      <c r="C39" s="88"/>
    </row>
    <row r="40">
      <c r="A40" s="88"/>
      <c r="B40" s="88"/>
      <c r="C40" s="88"/>
    </row>
    <row r="41">
      <c r="A41" s="88"/>
      <c r="B41" s="88"/>
      <c r="C41" s="88"/>
    </row>
    <row r="42">
      <c r="A42" s="88"/>
      <c r="B42" s="88"/>
      <c r="C42" s="88"/>
    </row>
    <row r="43">
      <c r="A43" s="88"/>
      <c r="B43" s="88"/>
      <c r="C43" s="88"/>
    </row>
    <row r="44">
      <c r="A44" s="88"/>
      <c r="B44" s="88"/>
      <c r="C44" s="88"/>
    </row>
    <row r="45">
      <c r="A45" s="88"/>
      <c r="B45" s="88"/>
      <c r="C45" s="88"/>
    </row>
    <row r="46">
      <c r="A46" s="88"/>
      <c r="B46" s="88"/>
      <c r="C46" s="88"/>
    </row>
    <row r="47">
      <c r="A47" s="88"/>
      <c r="B47" s="88"/>
      <c r="C47" s="88"/>
    </row>
    <row r="48">
      <c r="A48" s="88"/>
      <c r="B48" s="88"/>
      <c r="C48" s="88"/>
    </row>
    <row r="49">
      <c r="A49" s="88"/>
      <c r="B49" s="88"/>
      <c r="C49" s="88"/>
    </row>
    <row r="50">
      <c r="A50" s="88"/>
      <c r="B50" s="88"/>
      <c r="C50" s="88"/>
    </row>
  </sheetData>
  <drawing r:id="rId1"/>
</worksheet>
</file>